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ПОВІТРЯ\2-TP-POV\БЮЛЕТЕНІ\Бюлет_Povitr_2014_для_архівац\"/>
    </mc:Choice>
  </mc:AlternateContent>
  <bookViews>
    <workbookView xWindow="210" yWindow="30" windowWidth="12120" windowHeight="8610" tabRatio="687" firstSheet="4" activeTab="14"/>
  </bookViews>
  <sheets>
    <sheet name="Лист14" sheetId="14" r:id="rId1"/>
    <sheet name="Лист1" sheetId="1" r:id="rId2"/>
    <sheet name="Лист3" sheetId="3" r:id="rId3"/>
    <sheet name="Лист11" sheetId="21" r:id="rId4"/>
    <sheet name="Лист2" sheetId="29" r:id="rId5"/>
    <sheet name="Лист8" sheetId="8" r:id="rId6"/>
    <sheet name="Лист12" sheetId="31" r:id="rId7"/>
    <sheet name="Лист9" sheetId="9" r:id="rId8"/>
    <sheet name="Лист10" sheetId="10" r:id="rId9"/>
    <sheet name="Лист4" sheetId="4" r:id="rId10"/>
    <sheet name="Лист5" sheetId="5" r:id="rId11"/>
    <sheet name="Лист6" sheetId="6" r:id="rId12"/>
    <sheet name="Лист17" sheetId="17" r:id="rId13"/>
    <sheet name="Лист13" sheetId="32" r:id="rId14"/>
    <sheet name="Лист16" sheetId="24" r:id="rId15"/>
    <sheet name="Лист18" sheetId="25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calcPr calcId="152511"/>
</workbook>
</file>

<file path=xl/calcChain.xml><?xml version="1.0" encoding="utf-8"?>
<calcChain xmlns="http://schemas.openxmlformats.org/spreadsheetml/2006/main">
  <c r="B35" i="24" l="1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1" i="24"/>
  <c r="C20" i="24"/>
  <c r="C19" i="24"/>
  <c r="C18" i="24"/>
  <c r="C16" i="24"/>
  <c r="C15" i="24"/>
  <c r="B36" i="32"/>
  <c r="C36" i="32"/>
  <c r="C35" i="32"/>
  <c r="C34" i="32"/>
  <c r="C33" i="32"/>
  <c r="C32" i="32"/>
  <c r="C31" i="32"/>
  <c r="C30" i="32"/>
  <c r="C29" i="32"/>
  <c r="C28" i="32"/>
  <c r="C27" i="32"/>
  <c r="C26" i="32"/>
  <c r="C25" i="32"/>
  <c r="C24" i="32"/>
  <c r="C22" i="32"/>
  <c r="C21" i="32"/>
  <c r="C20" i="32"/>
  <c r="C19" i="32"/>
  <c r="C17" i="32"/>
  <c r="C16" i="32"/>
  <c r="H7" i="21"/>
  <c r="H34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9" i="21"/>
  <c r="H10" i="21"/>
  <c r="H11" i="21"/>
  <c r="H12" i="21"/>
  <c r="H8" i="21"/>
  <c r="G7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8" i="21"/>
  <c r="D16" i="21"/>
  <c r="D17" i="21"/>
  <c r="D18" i="21"/>
  <c r="D19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9" i="21"/>
  <c r="D10" i="21"/>
  <c r="D11" i="21"/>
  <c r="D12" i="21"/>
  <c r="D13" i="21"/>
  <c r="D14" i="21"/>
  <c r="D15" i="21"/>
  <c r="D8" i="21"/>
  <c r="F13" i="14"/>
  <c r="F14" i="14"/>
  <c r="F15" i="14"/>
  <c r="F16" i="14"/>
  <c r="F17" i="14"/>
  <c r="F18" i="14"/>
  <c r="F19" i="14"/>
  <c r="F21" i="14"/>
  <c r="F22" i="14"/>
  <c r="F23" i="14"/>
  <c r="F24" i="14"/>
  <c r="F26" i="14"/>
  <c r="F27" i="14"/>
  <c r="F28" i="14"/>
  <c r="F29" i="14"/>
  <c r="F30" i="14"/>
  <c r="F31" i="14"/>
  <c r="F32" i="14"/>
  <c r="F33" i="14"/>
  <c r="F35" i="14"/>
  <c r="F36" i="14"/>
  <c r="F37" i="14"/>
  <c r="F38" i="14"/>
  <c r="F39" i="14"/>
  <c r="F40" i="14"/>
  <c r="F10" i="14"/>
  <c r="D8" i="14"/>
  <c r="D11" i="14"/>
  <c r="S6" i="25"/>
  <c r="J6" i="17"/>
  <c r="I6" i="17"/>
  <c r="I6" i="6"/>
  <c r="H6" i="6"/>
  <c r="H6" i="5"/>
  <c r="G6" i="5"/>
  <c r="H7" i="4"/>
  <c r="H35" i="4"/>
  <c r="G7" i="4"/>
  <c r="G35" i="4"/>
  <c r="H6" i="10"/>
  <c r="H34" i="10"/>
  <c r="G6" i="10"/>
  <c r="K13" i="10"/>
  <c r="K26" i="10"/>
  <c r="K31" i="10"/>
  <c r="K33" i="10"/>
  <c r="F6" i="3"/>
  <c r="H6" i="9"/>
  <c r="G6" i="9"/>
  <c r="D6" i="9"/>
  <c r="I6" i="31"/>
  <c r="H6" i="31"/>
  <c r="H6" i="8"/>
  <c r="G6" i="8"/>
  <c r="D6" i="8"/>
  <c r="D7" i="1"/>
  <c r="D35" i="1"/>
  <c r="F35" i="1"/>
  <c r="C8" i="31"/>
  <c r="C9" i="31"/>
  <c r="C11" i="31"/>
  <c r="C13" i="31"/>
  <c r="C14" i="31"/>
  <c r="C15" i="31"/>
  <c r="D15" i="31"/>
  <c r="C16" i="31"/>
  <c r="C17" i="31"/>
  <c r="C18" i="31"/>
  <c r="C19" i="31"/>
  <c r="D19" i="31"/>
  <c r="C21" i="31"/>
  <c r="C22" i="31"/>
  <c r="D22" i="31"/>
  <c r="C25" i="31"/>
  <c r="C26" i="31"/>
  <c r="D26" i="31"/>
  <c r="C27" i="31"/>
  <c r="C28" i="31"/>
  <c r="D28" i="31"/>
  <c r="C29" i="31"/>
  <c r="C30" i="31"/>
  <c r="D30" i="31"/>
  <c r="C31" i="31"/>
  <c r="C32" i="31"/>
  <c r="D32" i="31"/>
  <c r="B6" i="31"/>
  <c r="D31" i="31"/>
  <c r="D29" i="31"/>
  <c r="D27" i="31"/>
  <c r="D25" i="31"/>
  <c r="D21" i="31"/>
  <c r="D18" i="31"/>
  <c r="D17" i="31"/>
  <c r="D16" i="31"/>
  <c r="D14" i="31"/>
  <c r="D13" i="31"/>
  <c r="D11" i="31"/>
  <c r="D8" i="31"/>
  <c r="H7" i="25"/>
  <c r="H8" i="25"/>
  <c r="H9" i="25"/>
  <c r="H10" i="25"/>
  <c r="H11" i="25"/>
  <c r="H12" i="25"/>
  <c r="H13" i="25"/>
  <c r="H14" i="25"/>
  <c r="H15" i="25"/>
  <c r="H16" i="25"/>
  <c r="H17" i="25"/>
  <c r="H18" i="25"/>
  <c r="D18" i="25"/>
  <c r="E18" i="25"/>
  <c r="F18" i="25"/>
  <c r="G18" i="25"/>
  <c r="H19" i="25"/>
  <c r="H20" i="25"/>
  <c r="H21" i="25"/>
  <c r="H22" i="25"/>
  <c r="H23" i="25"/>
  <c r="H24" i="25"/>
  <c r="H25" i="25"/>
  <c r="H26" i="25"/>
  <c r="H27" i="25"/>
  <c r="H29" i="25"/>
  <c r="H30" i="25"/>
  <c r="H32" i="25"/>
  <c r="H33" i="25"/>
  <c r="H34" i="25"/>
  <c r="H35" i="25"/>
  <c r="H36" i="25"/>
  <c r="H39" i="25"/>
  <c r="H40" i="25"/>
  <c r="H45" i="25"/>
  <c r="H46" i="25"/>
  <c r="H47" i="25"/>
  <c r="H48" i="25"/>
  <c r="H49" i="25"/>
  <c r="H50" i="25"/>
  <c r="H51" i="25"/>
  <c r="H52" i="25"/>
  <c r="H53" i="25"/>
  <c r="H54" i="25"/>
  <c r="H55" i="25"/>
  <c r="H56" i="25"/>
  <c r="H57" i="25"/>
  <c r="H58" i="25"/>
  <c r="H59" i="25"/>
  <c r="H60" i="25"/>
  <c r="H63" i="25"/>
  <c r="H64" i="25"/>
  <c r="H68" i="25"/>
  <c r="H69" i="25"/>
  <c r="H70" i="25"/>
  <c r="H71" i="25"/>
  <c r="H72" i="25"/>
  <c r="H73" i="25"/>
  <c r="H75" i="25"/>
  <c r="H76" i="25"/>
  <c r="H77" i="25"/>
  <c r="H80" i="25"/>
  <c r="H81" i="25"/>
  <c r="H83" i="25"/>
  <c r="H84" i="25"/>
  <c r="H85" i="25"/>
  <c r="H86" i="25"/>
  <c r="H87" i="25"/>
  <c r="H88" i="25"/>
  <c r="H89" i="25"/>
  <c r="H90" i="25"/>
  <c r="H91" i="25"/>
  <c r="H95" i="25"/>
  <c r="H96" i="25"/>
  <c r="H97" i="25"/>
  <c r="H98" i="25"/>
  <c r="H99" i="25"/>
  <c r="H100" i="25"/>
  <c r="H101" i="25"/>
  <c r="H102" i="25"/>
  <c r="H103" i="25"/>
  <c r="H104" i="25"/>
  <c r="H105" i="25"/>
  <c r="H106" i="25"/>
  <c r="H108" i="25"/>
  <c r="H109" i="25"/>
  <c r="H111" i="25"/>
  <c r="H112" i="25"/>
  <c r="H113" i="25"/>
  <c r="H114" i="25"/>
  <c r="H115" i="25"/>
  <c r="H116" i="25"/>
  <c r="H119" i="25"/>
  <c r="H120" i="25"/>
  <c r="H121" i="25"/>
  <c r="H122" i="25"/>
  <c r="H123" i="25"/>
  <c r="H124" i="25"/>
  <c r="H125" i="25"/>
  <c r="H127" i="25"/>
  <c r="H128" i="25"/>
  <c r="B6" i="17"/>
  <c r="N6" i="17"/>
  <c r="O6" i="17"/>
  <c r="C7" i="17"/>
  <c r="E7" i="17"/>
  <c r="C8" i="17"/>
  <c r="E8" i="17"/>
  <c r="C9" i="17"/>
  <c r="E9" i="17"/>
  <c r="C10" i="17"/>
  <c r="E10" i="17"/>
  <c r="C11" i="17"/>
  <c r="E11" i="17"/>
  <c r="C12" i="17"/>
  <c r="E12" i="17"/>
  <c r="C13" i="17"/>
  <c r="E13" i="17"/>
  <c r="C14" i="17"/>
  <c r="E14" i="17"/>
  <c r="C15" i="17"/>
  <c r="E15" i="17"/>
  <c r="C16" i="17"/>
  <c r="E16" i="17"/>
  <c r="C17" i="17"/>
  <c r="E17" i="17"/>
  <c r="C18" i="17"/>
  <c r="E18" i="17"/>
  <c r="C19" i="17"/>
  <c r="E19" i="17"/>
  <c r="C20" i="17"/>
  <c r="E20" i="17"/>
  <c r="C21" i="17"/>
  <c r="E21" i="17"/>
  <c r="C22" i="17"/>
  <c r="E22" i="17"/>
  <c r="C23" i="17"/>
  <c r="E23" i="17"/>
  <c r="C24" i="17"/>
  <c r="E24" i="17"/>
  <c r="C25" i="17"/>
  <c r="E25" i="17"/>
  <c r="C26" i="17"/>
  <c r="E26" i="17"/>
  <c r="C27" i="17"/>
  <c r="E27" i="17"/>
  <c r="C28" i="17"/>
  <c r="E28" i="17"/>
  <c r="C29" i="17"/>
  <c r="E29" i="17"/>
  <c r="C30" i="17"/>
  <c r="E30" i="17"/>
  <c r="C31" i="17"/>
  <c r="E31" i="17"/>
  <c r="C32" i="17"/>
  <c r="E32" i="17"/>
  <c r="C33" i="17"/>
  <c r="E33" i="17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D6" i="29"/>
  <c r="C7" i="29"/>
  <c r="C6" i="29"/>
  <c r="J7" i="29"/>
  <c r="C8" i="29"/>
  <c r="J8" i="29"/>
  <c r="C9" i="29"/>
  <c r="J9" i="29"/>
  <c r="C10" i="29"/>
  <c r="J10" i="29"/>
  <c r="C11" i="29"/>
  <c r="J11" i="29"/>
  <c r="C12" i="29"/>
  <c r="J12" i="29"/>
  <c r="C13" i="29"/>
  <c r="J13" i="29"/>
  <c r="C14" i="29"/>
  <c r="J14" i="29"/>
  <c r="C15" i="29"/>
  <c r="J15" i="29"/>
  <c r="C16" i="29"/>
  <c r="J16" i="29"/>
  <c r="C17" i="29"/>
  <c r="J17" i="29"/>
  <c r="C18" i="29"/>
  <c r="J18" i="29"/>
  <c r="C19" i="29"/>
  <c r="J19" i="29"/>
  <c r="C20" i="29"/>
  <c r="J20" i="29"/>
  <c r="C21" i="29"/>
  <c r="J21" i="29"/>
  <c r="C22" i="29"/>
  <c r="J22" i="29"/>
  <c r="C23" i="29"/>
  <c r="J23" i="29"/>
  <c r="C24" i="29"/>
  <c r="J24" i="29"/>
  <c r="J25" i="29"/>
  <c r="C26" i="29"/>
  <c r="J26" i="29"/>
  <c r="C27" i="29"/>
  <c r="J27" i="29"/>
  <c r="C28" i="29"/>
  <c r="J28" i="29"/>
  <c r="C29" i="29"/>
  <c r="J29" i="29"/>
  <c r="C30" i="29"/>
  <c r="J30" i="29"/>
  <c r="C31" i="29"/>
  <c r="J31" i="29"/>
  <c r="C32" i="29"/>
  <c r="J32" i="29"/>
  <c r="C33" i="29"/>
  <c r="J33" i="29"/>
  <c r="C7" i="8"/>
  <c r="J7" i="8"/>
  <c r="C8" i="8"/>
  <c r="J8" i="8"/>
  <c r="C9" i="8"/>
  <c r="J9" i="8"/>
  <c r="C10" i="8"/>
  <c r="J10" i="8"/>
  <c r="C11" i="8"/>
  <c r="J11" i="8"/>
  <c r="C12" i="8"/>
  <c r="J12" i="8"/>
  <c r="C13" i="8"/>
  <c r="J13" i="8"/>
  <c r="C14" i="8"/>
  <c r="J14" i="8"/>
  <c r="C15" i="8"/>
  <c r="J15" i="8"/>
  <c r="C16" i="8"/>
  <c r="J16" i="8"/>
  <c r="C17" i="8"/>
  <c r="J17" i="8"/>
  <c r="C18" i="8"/>
  <c r="J18" i="8"/>
  <c r="C19" i="8"/>
  <c r="J19" i="8"/>
  <c r="C20" i="8"/>
  <c r="J20" i="8"/>
  <c r="C21" i="8"/>
  <c r="J21" i="8"/>
  <c r="C22" i="8"/>
  <c r="J22" i="8"/>
  <c r="C23" i="8"/>
  <c r="J23" i="8"/>
  <c r="C24" i="8"/>
  <c r="J24" i="8"/>
  <c r="J25" i="8"/>
  <c r="C26" i="8"/>
  <c r="J26" i="8"/>
  <c r="C27" i="8"/>
  <c r="J27" i="8"/>
  <c r="C28" i="8"/>
  <c r="J28" i="8"/>
  <c r="C29" i="8"/>
  <c r="J29" i="8"/>
  <c r="C30" i="8"/>
  <c r="J30" i="8"/>
  <c r="C31" i="8"/>
  <c r="J31" i="8"/>
  <c r="C32" i="8"/>
  <c r="J32" i="8"/>
  <c r="C33" i="8"/>
  <c r="J33" i="8"/>
  <c r="C7" i="9"/>
  <c r="C6" i="9"/>
  <c r="J7" i="9"/>
  <c r="C8" i="9"/>
  <c r="J8" i="9"/>
  <c r="C9" i="9"/>
  <c r="J9" i="9"/>
  <c r="C10" i="9"/>
  <c r="J10" i="9"/>
  <c r="C11" i="9"/>
  <c r="J11" i="9"/>
  <c r="C12" i="9"/>
  <c r="J12" i="9"/>
  <c r="C13" i="9"/>
  <c r="J13" i="9"/>
  <c r="C14" i="9"/>
  <c r="J14" i="9"/>
  <c r="C15" i="9"/>
  <c r="J15" i="9"/>
  <c r="C16" i="9"/>
  <c r="J16" i="9"/>
  <c r="C17" i="9"/>
  <c r="J17" i="9"/>
  <c r="C18" i="9"/>
  <c r="J18" i="9"/>
  <c r="C19" i="9"/>
  <c r="J19" i="9"/>
  <c r="C20" i="9"/>
  <c r="J20" i="9"/>
  <c r="C21" i="9"/>
  <c r="J21" i="9"/>
  <c r="C22" i="9"/>
  <c r="J22" i="9"/>
  <c r="C23" i="9"/>
  <c r="J23" i="9"/>
  <c r="C24" i="9"/>
  <c r="J24" i="9"/>
  <c r="C25" i="9"/>
  <c r="J25" i="9"/>
  <c r="C26" i="9"/>
  <c r="J26" i="9"/>
  <c r="J27" i="9"/>
  <c r="C28" i="9"/>
  <c r="J28" i="9"/>
  <c r="J29" i="9"/>
  <c r="C30" i="9"/>
  <c r="J30" i="9"/>
  <c r="C31" i="9"/>
  <c r="J31" i="9"/>
  <c r="C32" i="9"/>
  <c r="J32" i="9"/>
  <c r="C33" i="9"/>
  <c r="J33" i="9"/>
  <c r="K7" i="10"/>
  <c r="K8" i="10"/>
  <c r="K9" i="10"/>
  <c r="K10" i="10"/>
  <c r="K12" i="10"/>
  <c r="K14" i="10"/>
  <c r="K16" i="10"/>
  <c r="K17" i="10"/>
  <c r="K18" i="10"/>
  <c r="K19" i="10"/>
  <c r="K21" i="10"/>
  <c r="K22" i="10"/>
  <c r="K23" i="10"/>
  <c r="K25" i="10"/>
  <c r="K27" i="10"/>
  <c r="K28" i="10"/>
  <c r="K30" i="10"/>
  <c r="K32" i="10"/>
  <c r="L6" i="10"/>
  <c r="C8" i="10"/>
  <c r="J8" i="10"/>
  <c r="C9" i="10"/>
  <c r="C10" i="10"/>
  <c r="C11" i="10"/>
  <c r="C12" i="10"/>
  <c r="C13" i="10"/>
  <c r="C15" i="10"/>
  <c r="C16" i="10"/>
  <c r="C17" i="10"/>
  <c r="J17" i="10"/>
  <c r="C18" i="10"/>
  <c r="C19" i="10"/>
  <c r="C20" i="10"/>
  <c r="C21" i="10"/>
  <c r="C22" i="10"/>
  <c r="C23" i="10"/>
  <c r="C24" i="10"/>
  <c r="C25" i="10"/>
  <c r="J25" i="10"/>
  <c r="C26" i="10"/>
  <c r="C27" i="10"/>
  <c r="C28" i="10"/>
  <c r="C29" i="10"/>
  <c r="J29" i="10"/>
  <c r="C30" i="10"/>
  <c r="C31" i="10"/>
  <c r="J31" i="10"/>
  <c r="C32" i="10"/>
  <c r="J32" i="10"/>
  <c r="B6" i="6"/>
  <c r="C8" i="6"/>
  <c r="C10" i="6"/>
  <c r="C12" i="6"/>
  <c r="D12" i="6"/>
  <c r="C13" i="6"/>
  <c r="C14" i="6"/>
  <c r="C15" i="6"/>
  <c r="C16" i="6"/>
  <c r="D16" i="6"/>
  <c r="C17" i="6"/>
  <c r="C18" i="6"/>
  <c r="C20" i="6"/>
  <c r="C21" i="6"/>
  <c r="D21" i="6"/>
  <c r="C24" i="6"/>
  <c r="C25" i="6"/>
  <c r="C26" i="6"/>
  <c r="C27" i="6"/>
  <c r="D27" i="6"/>
  <c r="C28" i="6"/>
  <c r="C29" i="6"/>
  <c r="C30" i="6"/>
  <c r="C31" i="6"/>
  <c r="D31" i="6"/>
  <c r="D8" i="6"/>
  <c r="D10" i="6"/>
  <c r="D13" i="6"/>
  <c r="D14" i="6"/>
  <c r="D15" i="6"/>
  <c r="D17" i="6"/>
  <c r="D18" i="6"/>
  <c r="D20" i="6"/>
  <c r="D24" i="6"/>
  <c r="D25" i="6"/>
  <c r="D26" i="6"/>
  <c r="D28" i="6"/>
  <c r="D29" i="6"/>
  <c r="D30" i="6"/>
  <c r="K6" i="5"/>
  <c r="L6" i="5"/>
  <c r="C7" i="5"/>
  <c r="C9" i="5"/>
  <c r="C10" i="5"/>
  <c r="C11" i="5"/>
  <c r="C6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D7" i="4"/>
  <c r="C8" i="4"/>
  <c r="C7" i="4"/>
  <c r="C9" i="4"/>
  <c r="C10" i="4"/>
  <c r="C11" i="4"/>
  <c r="C12" i="4"/>
  <c r="C15" i="4"/>
  <c r="C16" i="4"/>
  <c r="C17" i="4"/>
  <c r="C18" i="4"/>
  <c r="C19" i="4"/>
  <c r="C20" i="4"/>
  <c r="C21" i="4"/>
  <c r="C23" i="4"/>
  <c r="C24" i="4"/>
  <c r="C25" i="4"/>
  <c r="C26" i="4"/>
  <c r="C27" i="4"/>
  <c r="C28" i="4"/>
  <c r="C29" i="4"/>
  <c r="C30" i="4"/>
  <c r="C31" i="4"/>
  <c r="C32" i="4"/>
  <c r="C33" i="4"/>
  <c r="C34" i="4"/>
  <c r="B6" i="3"/>
  <c r="D6" i="3"/>
  <c r="C7" i="3"/>
  <c r="C6" i="3"/>
  <c r="C8" i="3"/>
  <c r="C9" i="3"/>
  <c r="C10" i="3"/>
  <c r="C11" i="3"/>
  <c r="C12" i="3"/>
  <c r="C13" i="3"/>
  <c r="C14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F7" i="1"/>
  <c r="D6" i="5"/>
  <c r="C6" i="10"/>
  <c r="J23" i="10"/>
  <c r="C6" i="8"/>
  <c r="C7" i="21"/>
  <c r="J28" i="21"/>
  <c r="C35" i="4"/>
  <c r="C34" i="10"/>
  <c r="J13" i="21"/>
  <c r="K15" i="10"/>
  <c r="K11" i="10"/>
  <c r="J14" i="21"/>
  <c r="E6" i="31"/>
  <c r="K29" i="10"/>
  <c r="D6" i="10"/>
  <c r="C6" i="17"/>
  <c r="K24" i="10"/>
  <c r="K20" i="10"/>
  <c r="K6" i="10"/>
  <c r="E6" i="17"/>
  <c r="C6" i="31"/>
  <c r="D9" i="31"/>
  <c r="D6" i="31"/>
  <c r="E6" i="6"/>
  <c r="F6" i="17"/>
  <c r="F6" i="5"/>
  <c r="F34" i="10"/>
  <c r="J18" i="21"/>
  <c r="J16" i="21"/>
  <c r="F7" i="4"/>
  <c r="J10" i="21"/>
  <c r="J22" i="21"/>
  <c r="J12" i="10"/>
  <c r="J28" i="10"/>
  <c r="F6" i="29"/>
  <c r="J21" i="21"/>
  <c r="J29" i="21"/>
  <c r="J25" i="21"/>
  <c r="J33" i="21"/>
  <c r="J19" i="21"/>
  <c r="J27" i="21"/>
  <c r="J23" i="21"/>
  <c r="J31" i="21"/>
  <c r="J11" i="21"/>
  <c r="J20" i="21"/>
  <c r="J9" i="21"/>
  <c r="J34" i="21"/>
  <c r="J30" i="21"/>
  <c r="F6" i="8"/>
  <c r="J26" i="21"/>
  <c r="J8" i="21"/>
  <c r="J24" i="21"/>
  <c r="J15" i="21"/>
  <c r="J12" i="21"/>
  <c r="F6" i="9"/>
  <c r="J32" i="21"/>
  <c r="J17" i="21"/>
  <c r="H6" i="17"/>
  <c r="G6" i="6"/>
  <c r="G6" i="31"/>
  <c r="F6" i="10"/>
  <c r="D6" i="6"/>
  <c r="C6" i="6"/>
  <c r="D7" i="21"/>
  <c r="F29" i="21"/>
  <c r="F17" i="21"/>
  <c r="F34" i="21"/>
  <c r="F23" i="21"/>
  <c r="F28" i="21"/>
  <c r="F25" i="21"/>
  <c r="F15" i="21"/>
  <c r="F22" i="21"/>
  <c r="F12" i="21"/>
  <c r="F27" i="21"/>
  <c r="F32" i="21"/>
  <c r="F20" i="21"/>
  <c r="F9" i="21"/>
  <c r="F21" i="21"/>
  <c r="F13" i="21"/>
  <c r="F26" i="21"/>
  <c r="F8" i="21"/>
  <c r="F31" i="21"/>
  <c r="F10" i="21"/>
  <c r="F33" i="21"/>
  <c r="F16" i="21"/>
  <c r="F30" i="21"/>
  <c r="F18" i="21"/>
  <c r="F19" i="21"/>
  <c r="F14" i="21"/>
  <c r="F11" i="21"/>
  <c r="F7" i="21"/>
  <c r="J19" i="10"/>
  <c r="J18" i="10"/>
  <c r="J24" i="10"/>
  <c r="J7" i="10"/>
  <c r="J30" i="10"/>
  <c r="J27" i="10"/>
  <c r="J20" i="10"/>
  <c r="J11" i="10"/>
  <c r="J33" i="10"/>
  <c r="J13" i="10"/>
  <c r="J10" i="10"/>
  <c r="J14" i="10"/>
  <c r="J15" i="10"/>
  <c r="J26" i="10"/>
  <c r="J16" i="10"/>
  <c r="J21" i="10"/>
  <c r="J22" i="10"/>
  <c r="J9" i="10"/>
</calcChain>
</file>

<file path=xl/sharedStrings.xml><?xml version="1.0" encoding="utf-8"?>
<sst xmlns="http://schemas.openxmlformats.org/spreadsheetml/2006/main" count="800" uniqueCount="275">
  <si>
    <t>Всього, т</t>
  </si>
  <si>
    <t>Роз- поділ за щіль- ністю вики- дів</t>
  </si>
  <si>
    <t>-</t>
  </si>
  <si>
    <t>Автономна Республіка Крим</t>
  </si>
  <si>
    <t xml:space="preserve">Вінницька </t>
  </si>
  <si>
    <t xml:space="preserve">Волинська </t>
  </si>
  <si>
    <t xml:space="preserve">Дніпропетровська </t>
  </si>
  <si>
    <t xml:space="preserve">Донецька </t>
  </si>
  <si>
    <t xml:space="preserve">Житомирська </t>
  </si>
  <si>
    <t xml:space="preserve">Закарпатська </t>
  </si>
  <si>
    <t xml:space="preserve">Запорізька </t>
  </si>
  <si>
    <t xml:space="preserve">Київська </t>
  </si>
  <si>
    <t xml:space="preserve">Кіровоградська </t>
  </si>
  <si>
    <t xml:space="preserve">Луганська </t>
  </si>
  <si>
    <t xml:space="preserve">Львівська </t>
  </si>
  <si>
    <t xml:space="preserve">Миколаївська </t>
  </si>
  <si>
    <t xml:space="preserve">Одеська </t>
  </si>
  <si>
    <t xml:space="preserve">Полтавська </t>
  </si>
  <si>
    <t xml:space="preserve">Рівненська </t>
  </si>
  <si>
    <t xml:space="preserve">Сумська </t>
  </si>
  <si>
    <t xml:space="preserve">Тернопільська </t>
  </si>
  <si>
    <t xml:space="preserve">Харківська </t>
  </si>
  <si>
    <t xml:space="preserve">Херсонська </t>
  </si>
  <si>
    <t xml:space="preserve">Хмельницька </t>
  </si>
  <si>
    <t xml:space="preserve">Черкаська </t>
  </si>
  <si>
    <t xml:space="preserve">Чернівецька </t>
  </si>
  <si>
    <t xml:space="preserve">Чернігівська </t>
  </si>
  <si>
    <t>м.Київ</t>
  </si>
  <si>
    <t>м.Севастополь</t>
  </si>
  <si>
    <t>Кількість підприємств, які мали викиди, одиниць</t>
  </si>
  <si>
    <t>аміак</t>
  </si>
  <si>
    <t xml:space="preserve">Івано-Франківська </t>
  </si>
  <si>
    <t xml:space="preserve">м.Київ </t>
  </si>
  <si>
    <t xml:space="preserve">м.Севастополь </t>
  </si>
  <si>
    <t>Луганська</t>
  </si>
  <si>
    <t>Миколаївська</t>
  </si>
  <si>
    <t>Одеська</t>
  </si>
  <si>
    <t>Чернівецька</t>
  </si>
  <si>
    <t>до</t>
  </si>
  <si>
    <t>Сімферополь</t>
  </si>
  <si>
    <t>Армянськ</t>
  </si>
  <si>
    <t>Керч</t>
  </si>
  <si>
    <t>Красноперекопськ</t>
  </si>
  <si>
    <t>Ялта</t>
  </si>
  <si>
    <t>Вінницька  область</t>
  </si>
  <si>
    <t>Вінниця</t>
  </si>
  <si>
    <t>Ладижин</t>
  </si>
  <si>
    <t>...</t>
  </si>
  <si>
    <t>Волинська область</t>
  </si>
  <si>
    <t>Луцьк</t>
  </si>
  <si>
    <t>Дніпропетровська область</t>
  </si>
  <si>
    <t>Дніпропетровськ</t>
  </si>
  <si>
    <t>Дніпродзержинськ</t>
  </si>
  <si>
    <t>Зеленодольськ</t>
  </si>
  <si>
    <t>Кривий Ріг</t>
  </si>
  <si>
    <t>Нікополь</t>
  </si>
  <si>
    <t>Донецька область</t>
  </si>
  <si>
    <t>Донецьк</t>
  </si>
  <si>
    <t>Авдіївка</t>
  </si>
  <si>
    <t>Горлівка</t>
  </si>
  <si>
    <t>Дзержинськ</t>
  </si>
  <si>
    <t>Єнакієве</t>
  </si>
  <si>
    <t>Зугрес</t>
  </si>
  <si>
    <t>Кіровське</t>
  </si>
  <si>
    <t>Курахове</t>
  </si>
  <si>
    <t>…</t>
  </si>
  <si>
    <t>Макіївка</t>
  </si>
  <si>
    <t>Маріуполь</t>
  </si>
  <si>
    <t>Новий Світ</t>
  </si>
  <si>
    <t>Слов'янськ</t>
  </si>
  <si>
    <t>Харцизьк</t>
  </si>
  <si>
    <t xml:space="preserve">Житомирська область </t>
  </si>
  <si>
    <t xml:space="preserve">Житомир </t>
  </si>
  <si>
    <t>Бердичів</t>
  </si>
  <si>
    <t>Воловець</t>
  </si>
  <si>
    <t>Запорізька область</t>
  </si>
  <si>
    <t>Запоріжжя</t>
  </si>
  <si>
    <t>Енергодар</t>
  </si>
  <si>
    <t>Івано-Франківська область</t>
  </si>
  <si>
    <t>Івано-Франківськ</t>
  </si>
  <si>
    <t>Бурштин</t>
  </si>
  <si>
    <t>Київська область</t>
  </si>
  <si>
    <t>Біла Церква</t>
  </si>
  <si>
    <t>Українка</t>
  </si>
  <si>
    <t>Кіровоградська область</t>
  </si>
  <si>
    <t>Кіровоград</t>
  </si>
  <si>
    <t xml:space="preserve">                   Продовження</t>
  </si>
  <si>
    <t>Луганська область</t>
  </si>
  <si>
    <t>Алчевськ</t>
  </si>
  <si>
    <t>Красний Луч</t>
  </si>
  <si>
    <t>Лисичанськ</t>
  </si>
  <si>
    <t>Перевальськ</t>
  </si>
  <si>
    <t>Стаханов</t>
  </si>
  <si>
    <t>Львівська область</t>
  </si>
  <si>
    <t>Львів</t>
  </si>
  <si>
    <t>Добротвір</t>
  </si>
  <si>
    <t>Миколаївська область</t>
  </si>
  <si>
    <t>Миколаїв</t>
  </si>
  <si>
    <t>Ольшанське</t>
  </si>
  <si>
    <t>Одеська область</t>
  </si>
  <si>
    <t>Одеса</t>
  </si>
  <si>
    <t>Іллічівськ</t>
  </si>
  <si>
    <t>Полтавська область</t>
  </si>
  <si>
    <t>Полтава</t>
  </si>
  <si>
    <t>Комсомольськ</t>
  </si>
  <si>
    <t>Кременчук</t>
  </si>
  <si>
    <t>Рівненська область</t>
  </si>
  <si>
    <t>Рівне</t>
  </si>
  <si>
    <t>Здолбунів</t>
  </si>
  <si>
    <t>Сумська область</t>
  </si>
  <si>
    <t>Суми</t>
  </si>
  <si>
    <t>Конотоп</t>
  </si>
  <si>
    <t>Тернопільська область</t>
  </si>
  <si>
    <t>Тернопіль</t>
  </si>
  <si>
    <t>Харківська область</t>
  </si>
  <si>
    <t>Харків</t>
  </si>
  <si>
    <t>Комсомольське</t>
  </si>
  <si>
    <t>Червоний Донець</t>
  </si>
  <si>
    <t>Херсонська область</t>
  </si>
  <si>
    <t>Херсон</t>
  </si>
  <si>
    <t>Хмельницька область</t>
  </si>
  <si>
    <t>Хмельницький</t>
  </si>
  <si>
    <t>Черкаська область</t>
  </si>
  <si>
    <t>Черкаси</t>
  </si>
  <si>
    <t>Тальне</t>
  </si>
  <si>
    <t>Чернівецька область</t>
  </si>
  <si>
    <t>Чернівці</t>
  </si>
  <si>
    <t>Чернігівська область</t>
  </si>
  <si>
    <t>Чернігів</t>
  </si>
  <si>
    <t>т</t>
  </si>
  <si>
    <t>Будівництво</t>
  </si>
  <si>
    <t>Інші види економічної діяльності</t>
  </si>
  <si>
    <t>Щільність викидів у розрахунку на 1 кв.км, кг</t>
  </si>
  <si>
    <t>стійкі органічні забруднювачі (СОЗ)</t>
  </si>
  <si>
    <t>діоксид та інші сполуки сірки</t>
  </si>
  <si>
    <t xml:space="preserve">речовини у вигляді суспендованих твердих частинок </t>
  </si>
  <si>
    <t>Україна</t>
  </si>
  <si>
    <t>Переробна промисловість</t>
  </si>
  <si>
    <t>метали та їх сполуки</t>
  </si>
  <si>
    <r>
      <t>метан</t>
    </r>
    <r>
      <rPr>
        <vertAlign val="superscript"/>
        <sz val="10"/>
        <rFont val="Times New Roman Cyr"/>
        <charset val="204"/>
      </rPr>
      <t>2</t>
    </r>
  </si>
  <si>
    <t xml:space="preserve">  сполуки азоту</t>
  </si>
  <si>
    <r>
      <t>оксид азоту</t>
    </r>
    <r>
      <rPr>
        <vertAlign val="superscript"/>
        <sz val="10"/>
        <rFont val="Times New Roman Cyr"/>
        <charset val="204"/>
      </rPr>
      <t>2</t>
    </r>
  </si>
  <si>
    <t>Херсонська</t>
  </si>
  <si>
    <t>Щільність викидів у розрахунку                                 на 1 кв.км,           кг</t>
  </si>
  <si>
    <t>Обсяги викидів у розрахунку                                        на 1 особу,           кг</t>
  </si>
  <si>
    <t>Щільність викидів у розрахунку              на 1 кв.км,                          кг</t>
  </si>
  <si>
    <t>Обсяги викидів у розрахунку                                    на 1 особу,                 кг</t>
  </si>
  <si>
    <t>Обсяги викидів</t>
  </si>
  <si>
    <t>Ковель</t>
  </si>
  <si>
    <t>Вугледар</t>
  </si>
  <si>
    <t>..</t>
  </si>
  <si>
    <t>Красноармійськ</t>
  </si>
  <si>
    <t>Новоамвросіївське</t>
  </si>
  <si>
    <t>Райгородок</t>
  </si>
  <si>
    <t>Виноградів</t>
  </si>
  <si>
    <t>Боярка</t>
  </si>
  <si>
    <t>Богуслав</t>
  </si>
  <si>
    <t>Яготин</t>
  </si>
  <si>
    <t>Самсонівка</t>
  </si>
  <si>
    <t>Березівка</t>
  </si>
  <si>
    <t>Южне</t>
  </si>
  <si>
    <t>Великі Бірки</t>
  </si>
  <si>
    <t>Балаклія</t>
  </si>
  <si>
    <t>Гуменці</t>
  </si>
  <si>
    <t>Красилів</t>
  </si>
  <si>
    <t>Олишівка</t>
  </si>
  <si>
    <t>Закарпатська область</t>
  </si>
  <si>
    <t>Ужгород</t>
  </si>
  <si>
    <t>оксид вуглецю</t>
  </si>
  <si>
    <t>Всього забруднюючих речовин та парникових газів</t>
  </si>
  <si>
    <t>тис.т</t>
  </si>
  <si>
    <t xml:space="preserve">    у %                   до підсумку</t>
  </si>
  <si>
    <t>діоксид азоту</t>
  </si>
  <si>
    <t>озон</t>
  </si>
  <si>
    <t>фосфористий водень</t>
  </si>
  <si>
    <t>органічні аміни</t>
  </si>
  <si>
    <t>поліароматичні вуглеводні</t>
  </si>
  <si>
    <t>бром та його сполуки</t>
  </si>
  <si>
    <t>хлор та його сполуки</t>
  </si>
  <si>
    <t>фтор та його сполуки</t>
  </si>
  <si>
    <t>ціаніди</t>
  </si>
  <si>
    <t>фреони</t>
  </si>
  <si>
    <t>залізо та його сполуки</t>
  </si>
  <si>
    <t>свинець та його сполуки</t>
  </si>
  <si>
    <t>хром та його сполуки</t>
  </si>
  <si>
    <t>цинк та його сполуки</t>
  </si>
  <si>
    <t>оксид алюмінію</t>
  </si>
  <si>
    <t>Добропілля</t>
  </si>
  <si>
    <t xml:space="preserve">неметанові леткі органічні сполуки </t>
  </si>
  <si>
    <t xml:space="preserve">             у тому числі</t>
  </si>
  <si>
    <t>з них:</t>
  </si>
  <si>
    <r>
      <t>Крім того, діоксид  вуглецю</t>
    </r>
    <r>
      <rPr>
        <b/>
        <vertAlign val="superscript"/>
        <sz val="10"/>
        <rFont val="Times New Roman Cyr"/>
        <family val="1"/>
        <charset val="204"/>
      </rPr>
      <t>2</t>
    </r>
  </si>
  <si>
    <r>
      <t xml:space="preserve"> 2</t>
    </r>
    <r>
      <rPr>
        <sz val="11"/>
        <rFont val="Times New Roman CYR"/>
        <charset val="204"/>
      </rPr>
      <t xml:space="preserve">Парникові гази </t>
    </r>
  </si>
  <si>
    <t>Обсяги викидів у розрахунку на 1 особу,           кг</t>
  </si>
  <si>
    <t xml:space="preserve">    у %   до підсумку</t>
  </si>
  <si>
    <t>Щільність викидів у розрахунку  на 1 кв.км,   кг</t>
  </si>
  <si>
    <t>Обсяги викидів у розрахунку   на 1 особу,  кг</t>
  </si>
  <si>
    <t>Обсяги викидів у розрахунку  на 1 особу,   кг</t>
  </si>
  <si>
    <t xml:space="preserve">    у % до підсумку</t>
  </si>
  <si>
    <t xml:space="preserve">    у %  до підсумку</t>
  </si>
  <si>
    <t xml:space="preserve">Щільність викидів у розрахунку    на 1 кв.км,   кг  </t>
  </si>
  <si>
    <t>Обсяги викидів у розрахунку      на 1 особу,    кг</t>
  </si>
  <si>
    <t xml:space="preserve">         </t>
  </si>
  <si>
    <t>Дебальцеве</t>
  </si>
  <si>
    <t xml:space="preserve">  з нього м.Світлодарське</t>
  </si>
  <si>
    <t>Олександрія</t>
  </si>
  <si>
    <t xml:space="preserve">   з нього смт.Димитрове</t>
  </si>
  <si>
    <t>Луганськ</t>
  </si>
  <si>
    <t xml:space="preserve">  з нього м.Щастя</t>
  </si>
  <si>
    <t>Краснодон</t>
  </si>
  <si>
    <t xml:space="preserve">   з нього </t>
  </si>
  <si>
    <t xml:space="preserve">   м.Суходільськ</t>
  </si>
  <si>
    <t>Обсяги викидів у розрахунку на 1 особу,         кг</t>
  </si>
  <si>
    <t>Щільність викидів у розрахунку на 1 кв.км,          кг</t>
  </si>
  <si>
    <t>Обсяги викидів у розрахунку на 1 особу,            кг</t>
  </si>
  <si>
    <t>Щільність викидів у розрахунку     на 1 кв.км,          кг</t>
  </si>
  <si>
    <t>Обсяги викидів у розрахунку     на 1 особу,        кг</t>
  </si>
  <si>
    <t>Щільність викидів у розрахунку      на 1 кв.км,            т</t>
  </si>
  <si>
    <t>Обсяги викидів у розрахунку     на 1 особу,       кг</t>
  </si>
  <si>
    <t>Житомирська</t>
  </si>
  <si>
    <t>у тому числі</t>
  </si>
  <si>
    <t xml:space="preserve">1. Викиди окремих забруднюючих речовин та парникових газів </t>
  </si>
  <si>
    <t xml:space="preserve">діоксид сірки </t>
  </si>
  <si>
    <t>Обсяги викидів діоксиду вуглецю</t>
  </si>
  <si>
    <t>Обсяги викидів забруднюючих речовин</t>
  </si>
  <si>
    <t xml:space="preserve">4. Викиди  речовин у вигляді суспендованих твердих частинок </t>
  </si>
  <si>
    <t xml:space="preserve"> 10. Викиди неметанових летких органічних сполук (НМЛОС) </t>
  </si>
  <si>
    <t xml:space="preserve">12. Викиди  стійких органічних забруднювачів (СОЗ) у атмосферу </t>
  </si>
  <si>
    <t xml:space="preserve"> </t>
  </si>
  <si>
    <t xml:space="preserve">16. Динаміка викидів забруднюючих речовин у атмосферу </t>
  </si>
  <si>
    <t xml:space="preserve"> у регіонах та  окремих  населених пунктах </t>
  </si>
  <si>
    <t>2. Викиди забруднюючих речовин у атмосферу  за регіонами у 2013р.</t>
  </si>
  <si>
    <t>у % до 2012р.</t>
  </si>
  <si>
    <t>3. Викиди  металів та їх сполук у атмосферу  за регіонами у 2013р.</t>
  </si>
  <si>
    <t>у атмосферу  за регіонами у 2013р.</t>
  </si>
  <si>
    <t>5. Викиди  оксиду азоту у атмосферу  за регіонами у 2013р.</t>
  </si>
  <si>
    <t>6. Викиди  діоксиду азоту у атмосферу  за регіонами у 2013р.</t>
  </si>
  <si>
    <t>7. Викиди  аміаку  в атмосферу  за регіонами у 2013р.</t>
  </si>
  <si>
    <t>8. Викиди  діоксиду  сірки у атмосферу  за регіонами у 2013р.</t>
  </si>
  <si>
    <t>9. Викиди  оксиду вуглецю у атмосферу за регіонами у 2013р.</t>
  </si>
  <si>
    <t>у атмосферу  за регіонами  у 2013р.</t>
  </si>
  <si>
    <t>11. Викиди  метану у атмосферу  за регіонами у 2013р.</t>
  </si>
  <si>
    <t xml:space="preserve"> за регіонами у 2013р.</t>
  </si>
  <si>
    <t>13. Викиди діоксиду вуглецю у атмосферу за регіонами у 2013р.</t>
  </si>
  <si>
    <t xml:space="preserve"> за видами економічної  діяльності у 2013р.</t>
  </si>
  <si>
    <t xml:space="preserve">                                 </t>
  </si>
  <si>
    <t xml:space="preserve"> (тис. т)</t>
  </si>
  <si>
    <t>Родинське</t>
  </si>
  <si>
    <t>КОНТРОЛЬ</t>
  </si>
  <si>
    <t>у атмосферу в 2013р.</t>
  </si>
  <si>
    <t>−</t>
  </si>
  <si>
    <t>продовження</t>
  </si>
  <si>
    <t>відсотків до загального підсумку</t>
  </si>
  <si>
    <t>Усього</t>
  </si>
  <si>
    <t>Сільське, лісове та рибне господарство</t>
  </si>
  <si>
    <t>Добувна промисловість і розроблення кар’єрів</t>
  </si>
  <si>
    <t>добування кам’яного та бурого вугілля</t>
  </si>
  <si>
    <t>добування металевих руд</t>
  </si>
  <si>
    <t>добування інших корисних копалин і розроблення кар’єрів</t>
  </si>
  <si>
    <t>виробництво харчових продуктів</t>
  </si>
  <si>
    <t>виробництво напоїв</t>
  </si>
  <si>
    <t>виробництво тютюнових виробів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</si>
  <si>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</si>
  <si>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</si>
  <si>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іншої неметалевої мінеральної продукції</t>
  </si>
  <si>
    <t xml:space="preserve">металургійне виробництво </t>
  </si>
  <si>
    <t>виробництво готових металевих виробів, крім машин і устатковання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</si>
  <si>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</si>
  <si>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</si>
  <si>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Транспорт, складське господарство, поштова та кур’єрська діяльність</t>
  </si>
  <si>
    <t xml:space="preserve"> забруднюючих речовин в атмосферу.</t>
  </si>
  <si>
    <r>
      <t>Кількість підприємств, які мали викиди одиниць</t>
    </r>
    <r>
      <rPr>
        <vertAlign val="superscript"/>
        <sz val="11"/>
        <rFont val="Times New Roman Cyr"/>
        <charset val="204"/>
      </rPr>
      <t>1</t>
    </r>
  </si>
  <si>
    <t>14. Викиди забруднюючих речовин у атмосферу по Україні</t>
  </si>
  <si>
    <t>15. Викиди діоксиду вуглецю у атмосферу по Україні</t>
  </si>
  <si>
    <r>
      <t>1</t>
    </r>
    <r>
      <rPr>
        <sz val="11"/>
        <rFont val="Times New Roman CYR"/>
        <charset val="204"/>
      </rPr>
      <t xml:space="preserve">Тут і надалі ідприємства, які перебувають на державному обліку за  обсягами потенційних викидів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</si>
</sst>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40" x14ac:knownFonts="1">
    <font>
      <sz val="10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name val="Arial Cyr"/>
    </font>
    <font>
      <sz val="12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</font>
    <font>
      <i/>
      <sz val="12"/>
      <name val="Times New Roman Cyr"/>
      <family val="1"/>
      <charset val="204"/>
    </font>
    <font>
      <b/>
      <sz val="10"/>
      <name val="Arial Cyr"/>
    </font>
    <font>
      <b/>
      <sz val="11"/>
      <name val="Times New Roman Cyr"/>
      <charset val="204"/>
    </font>
    <font>
      <sz val="11"/>
      <name val="Times New Roman CYR"/>
      <charset val="204"/>
    </font>
    <font>
      <sz val="8"/>
      <name val="Arial Cyr"/>
      <charset val="204"/>
    </font>
    <font>
      <sz val="10"/>
      <name val="Courier New Cyr"/>
    </font>
    <font>
      <sz val="10"/>
      <name val="Courier New Cyr"/>
      <charset val="204"/>
    </font>
    <font>
      <b/>
      <sz val="11"/>
      <name val="Times New Roman CYR"/>
    </font>
    <font>
      <b/>
      <sz val="12"/>
      <name val="Times New Roman Cyr"/>
      <charset val="204"/>
    </font>
    <font>
      <sz val="12"/>
      <name val="Courier New Cyr"/>
    </font>
    <font>
      <sz val="10"/>
      <name val="Times New Roman Cyr"/>
      <charset val="204"/>
    </font>
    <font>
      <vertAlign val="superscript"/>
      <sz val="10"/>
      <name val="Times New Roman Cyr"/>
      <charset val="204"/>
    </font>
    <font>
      <sz val="12"/>
      <name val="Times New Roman Cyr"/>
      <charset val="204"/>
    </font>
    <font>
      <sz val="11"/>
      <name val="Arial Cyr"/>
      <charset val="204"/>
    </font>
    <font>
      <sz val="12"/>
      <name val="Arial Cyr"/>
      <charset val="204"/>
    </font>
    <font>
      <b/>
      <vertAlign val="superscript"/>
      <sz val="10"/>
      <name val="Times New Roman Cyr"/>
      <family val="1"/>
      <charset val="204"/>
    </font>
    <font>
      <vertAlign val="superscript"/>
      <sz val="11"/>
      <name val="Times New Roman Cyr"/>
      <charset val="204"/>
    </font>
    <font>
      <b/>
      <sz val="12"/>
      <name val="Courier New Cyr"/>
      <family val="3"/>
      <charset val="204"/>
    </font>
    <font>
      <sz val="12"/>
      <name val="Courier New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2"/>
      <name val="Calibri"/>
      <family val="2"/>
      <charset val="204"/>
    </font>
    <font>
      <b/>
      <sz val="12"/>
      <color rgb="FFFF0000"/>
      <name val="Times New Roman Cyr"/>
      <charset val="204"/>
    </font>
    <font>
      <b/>
      <sz val="11"/>
      <color rgb="FFFF0000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173" fontId="1" fillId="0" borderId="0" xfId="0" applyNumberFormat="1" applyFont="1" applyAlignment="1">
      <alignment horizontal="right" wrapText="1"/>
    </xf>
    <xf numFmtId="173" fontId="1" fillId="0" borderId="0" xfId="0" applyNumberFormat="1" applyFont="1"/>
    <xf numFmtId="173" fontId="1" fillId="0" borderId="0" xfId="0" applyNumberFormat="1" applyFont="1" applyBorder="1" applyAlignment="1">
      <alignment horizontal="right" wrapText="1"/>
    </xf>
    <xf numFmtId="0" fontId="2" fillId="0" borderId="0" xfId="0" applyFont="1"/>
    <xf numFmtId="173" fontId="8" fillId="0" borderId="0" xfId="0" applyNumberFormat="1" applyFont="1" applyBorder="1"/>
    <xf numFmtId="173" fontId="8" fillId="0" borderId="0" xfId="0" applyNumberFormat="1" applyFont="1" applyBorder="1" applyAlignment="1">
      <alignment horizontal="right"/>
    </xf>
    <xf numFmtId="0" fontId="7" fillId="0" borderId="0" xfId="0" applyFont="1" applyBorder="1"/>
    <xf numFmtId="173" fontId="5" fillId="0" borderId="0" xfId="0" applyNumberFormat="1" applyFont="1" applyBorder="1"/>
    <xf numFmtId="173" fontId="5" fillId="0" borderId="0" xfId="0" applyNumberFormat="1" applyFont="1" applyBorder="1" applyAlignment="1">
      <alignment horizontal="right"/>
    </xf>
    <xf numFmtId="173" fontId="7" fillId="0" borderId="0" xfId="0" applyNumberFormat="1" applyFont="1" applyBorder="1"/>
    <xf numFmtId="173" fontId="10" fillId="0" borderId="0" xfId="0" applyNumberFormat="1" applyFont="1" applyBorder="1" applyAlignment="1">
      <alignment horizontal="right"/>
    </xf>
    <xf numFmtId="173" fontId="10" fillId="0" borderId="0" xfId="0" applyNumberFormat="1" applyFont="1" applyBorder="1"/>
    <xf numFmtId="0" fontId="8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8" fillId="0" borderId="0" xfId="0" applyFont="1" applyBorder="1"/>
    <xf numFmtId="0" fontId="13" fillId="0" borderId="0" xfId="0" applyFont="1"/>
    <xf numFmtId="0" fontId="15" fillId="0" borderId="0" xfId="0" applyFont="1"/>
    <xf numFmtId="0" fontId="14" fillId="0" borderId="2" xfId="0" applyFont="1" applyBorder="1" applyAlignment="1">
      <alignment horizontal="centerContinuous"/>
    </xf>
    <xf numFmtId="0" fontId="11" fillId="0" borderId="2" xfId="0" applyFont="1" applyBorder="1" applyAlignment="1">
      <alignment horizontal="centerContinuous"/>
    </xf>
    <xf numFmtId="0" fontId="1" fillId="0" borderId="0" xfId="0" applyFont="1" applyBorder="1"/>
    <xf numFmtId="173" fontId="0" fillId="0" borderId="0" xfId="0" applyNumberFormat="1"/>
    <xf numFmtId="0" fontId="3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wrapText="1" indent="2"/>
    </xf>
    <xf numFmtId="173" fontId="10" fillId="0" borderId="0" xfId="0" applyNumberFormat="1" applyFont="1" applyAlignment="1">
      <alignment horizontal="right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17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0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173" fontId="24" fillId="0" borderId="0" xfId="0" applyNumberFormat="1" applyFont="1" applyBorder="1"/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1"/>
    </xf>
    <xf numFmtId="0" fontId="20" fillId="0" borderId="0" xfId="0" applyFont="1" applyAlignment="1">
      <alignment horizontal="right" vertical="top" wrapText="1"/>
    </xf>
    <xf numFmtId="0" fontId="24" fillId="0" borderId="0" xfId="0" applyFont="1" applyBorder="1"/>
    <xf numFmtId="0" fontId="10" fillId="0" borderId="0" xfId="0" applyFont="1" applyBorder="1" applyAlignment="1">
      <alignment horizontal="center" vertical="top" wrapText="1"/>
    </xf>
    <xf numFmtId="173" fontId="22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left" vertical="justify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3" fontId="26" fillId="0" borderId="0" xfId="0" applyNumberFormat="1" applyFont="1" applyAlignment="1">
      <alignment horizontal="right" wrapText="1"/>
    </xf>
    <xf numFmtId="0" fontId="26" fillId="0" borderId="0" xfId="0" applyFont="1" applyAlignment="1">
      <alignment horizontal="right" wrapText="1"/>
    </xf>
    <xf numFmtId="0" fontId="2" fillId="0" borderId="2" xfId="0" applyFont="1" applyBorder="1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Continuous"/>
    </xf>
    <xf numFmtId="0" fontId="6" fillId="2" borderId="3" xfId="0" applyFont="1" applyFill="1" applyBorder="1" applyAlignment="1"/>
    <xf numFmtId="0" fontId="3" fillId="2" borderId="3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justify" wrapText="1"/>
    </xf>
    <xf numFmtId="0" fontId="1" fillId="2" borderId="7" xfId="0" applyFont="1" applyFill="1" applyBorder="1" applyAlignment="1">
      <alignment horizontal="center" vertical="top" wrapText="1"/>
    </xf>
    <xf numFmtId="173" fontId="7" fillId="0" borderId="0" xfId="0" applyNumberFormat="1" applyFont="1" applyFill="1" applyBorder="1"/>
    <xf numFmtId="173" fontId="5" fillId="0" borderId="0" xfId="0" applyNumberFormat="1" applyFont="1" applyFill="1" applyBorder="1" applyAlignment="1">
      <alignment horizontal="right"/>
    </xf>
    <xf numFmtId="173" fontId="2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left"/>
    </xf>
    <xf numFmtId="0" fontId="6" fillId="2" borderId="5" xfId="0" applyFont="1" applyFill="1" applyBorder="1"/>
    <xf numFmtId="0" fontId="3" fillId="2" borderId="5" xfId="0" applyFont="1" applyFill="1" applyBorder="1" applyAlignment="1">
      <alignment horizontal="centerContinuous"/>
    </xf>
    <xf numFmtId="173" fontId="10" fillId="0" borderId="0" xfId="0" applyNumberFormat="1" applyFont="1" applyBorder="1" applyAlignment="1"/>
    <xf numFmtId="0" fontId="0" fillId="0" borderId="0" xfId="0" applyBorder="1"/>
    <xf numFmtId="0" fontId="6" fillId="2" borderId="1" xfId="0" applyFont="1" applyFill="1" applyBorder="1"/>
    <xf numFmtId="0" fontId="3" fillId="2" borderId="4" xfId="0" applyFont="1" applyFill="1" applyBorder="1" applyAlignment="1">
      <alignment horizontal="center"/>
    </xf>
    <xf numFmtId="0" fontId="10" fillId="0" borderId="0" xfId="0" applyFont="1" applyAlignment="1">
      <alignment horizontal="left" indent="3"/>
    </xf>
    <xf numFmtId="0" fontId="11" fillId="0" borderId="0" xfId="0" applyFont="1" applyBorder="1" applyAlignment="1">
      <alignment horizontal="centerContinuous"/>
    </xf>
    <xf numFmtId="0" fontId="1" fillId="2" borderId="3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right"/>
    </xf>
    <xf numFmtId="172" fontId="20" fillId="0" borderId="0" xfId="0" applyNumberFormat="1" applyFont="1" applyAlignment="1">
      <alignment horizontal="right" wrapText="1"/>
    </xf>
    <xf numFmtId="173" fontId="22" fillId="0" borderId="0" xfId="0" applyNumberFormat="1" applyFont="1" applyBorder="1"/>
    <xf numFmtId="1" fontId="2" fillId="0" borderId="0" xfId="0" applyNumberFormat="1" applyFont="1" applyAlignment="1">
      <alignment horizontal="right" wrapText="1"/>
    </xf>
    <xf numFmtId="1" fontId="10" fillId="0" borderId="0" xfId="0" applyNumberFormat="1" applyFont="1" applyAlignment="1">
      <alignment horizontal="right" wrapText="1"/>
    </xf>
    <xf numFmtId="173" fontId="20" fillId="0" borderId="0" xfId="0" applyNumberFormat="1" applyFont="1" applyAlignment="1">
      <alignment horizontal="right" vertical="top" wrapText="1"/>
    </xf>
    <xf numFmtId="173" fontId="26" fillId="0" borderId="0" xfId="0" applyNumberFormat="1" applyFont="1" applyBorder="1"/>
    <xf numFmtId="173" fontId="10" fillId="0" borderId="0" xfId="0" applyNumberFormat="1" applyFont="1" applyFill="1" applyAlignment="1">
      <alignment horizontal="right" wrapText="1"/>
    </xf>
    <xf numFmtId="0" fontId="36" fillId="3" borderId="0" xfId="0" applyFont="1" applyFill="1" applyAlignment="1">
      <alignment horizontal="center" vertical="justify" wrapText="1"/>
    </xf>
    <xf numFmtId="0" fontId="37" fillId="0" borderId="0" xfId="0" applyFont="1" applyAlignment="1">
      <alignment horizontal="right" vertical="top" wrapText="1"/>
    </xf>
    <xf numFmtId="173" fontId="36" fillId="4" borderId="0" xfId="0" applyNumberFormat="1" applyFont="1" applyFill="1" applyAlignment="1">
      <alignment horizontal="right" wrapText="1"/>
    </xf>
    <xf numFmtId="173" fontId="10" fillId="4" borderId="0" xfId="0" applyNumberFormat="1" applyFont="1" applyFill="1" applyAlignment="1">
      <alignment horizontal="right" wrapText="1"/>
    </xf>
    <xf numFmtId="1" fontId="36" fillId="4" borderId="0" xfId="0" applyNumberFormat="1" applyFont="1" applyFill="1" applyAlignment="1">
      <alignment horizontal="right" wrapText="1"/>
    </xf>
    <xf numFmtId="0" fontId="1" fillId="0" borderId="0" xfId="0" applyFont="1" applyFill="1"/>
    <xf numFmtId="0" fontId="1" fillId="0" borderId="8" xfId="0" applyFont="1" applyFill="1" applyBorder="1" applyAlignment="1">
      <alignment horizontal="center" vertical="justify" wrapText="1"/>
    </xf>
    <xf numFmtId="0" fontId="0" fillId="0" borderId="9" xfId="0" applyFill="1" applyBorder="1" applyAlignment="1">
      <alignment horizontal="center" vertical="justify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 applyFill="1"/>
    <xf numFmtId="0" fontId="3" fillId="0" borderId="0" xfId="0" applyFont="1" applyFill="1" applyAlignment="1">
      <alignment horizontal="left" wrapText="1"/>
    </xf>
    <xf numFmtId="173" fontId="3" fillId="0" borderId="0" xfId="0" applyNumberFormat="1" applyFont="1" applyFill="1" applyAlignment="1">
      <alignment horizontal="right" wrapText="1"/>
    </xf>
    <xf numFmtId="173" fontId="2" fillId="0" borderId="0" xfId="0" applyNumberFormat="1" applyFont="1" applyFill="1" applyAlignment="1">
      <alignment horizontal="right" wrapText="1"/>
    </xf>
    <xf numFmtId="0" fontId="10" fillId="0" borderId="0" xfId="0" applyFont="1" applyFill="1" applyBorder="1" applyAlignment="1">
      <alignment horizontal="left" wrapText="1"/>
    </xf>
    <xf numFmtId="0" fontId="20" fillId="0" borderId="0" xfId="0" applyFont="1" applyFill="1" applyAlignment="1">
      <alignment horizontal="right" wrapText="1"/>
    </xf>
    <xf numFmtId="173" fontId="1" fillId="0" borderId="0" xfId="0" applyNumberFormat="1" applyFont="1" applyFill="1" applyAlignment="1">
      <alignment horizontal="right" wrapText="1"/>
    </xf>
    <xf numFmtId="173" fontId="10" fillId="0" borderId="0" xfId="0" applyNumberFormat="1" applyFont="1" applyFill="1"/>
    <xf numFmtId="0" fontId="26" fillId="0" borderId="0" xfId="0" applyFont="1" applyFill="1"/>
    <xf numFmtId="173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173" fontId="2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173" fontId="26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172" fontId="1" fillId="0" borderId="0" xfId="0" applyNumberFormat="1" applyFont="1" applyFill="1"/>
    <xf numFmtId="0" fontId="1" fillId="0" borderId="0" xfId="0" applyFont="1" applyFill="1" applyBorder="1"/>
    <xf numFmtId="172" fontId="3" fillId="0" borderId="0" xfId="0" applyNumberFormat="1" applyFont="1" applyFill="1" applyBorder="1" applyAlignment="1">
      <alignment horizontal="right" wrapText="1"/>
    </xf>
    <xf numFmtId="173" fontId="2" fillId="0" borderId="0" xfId="0" applyNumberFormat="1" applyFont="1" applyFill="1" applyBorder="1" applyAlignment="1">
      <alignment horizontal="right" wrapText="1"/>
    </xf>
    <xf numFmtId="173" fontId="10" fillId="0" borderId="0" xfId="0" applyNumberFormat="1" applyFont="1" applyFill="1" applyBorder="1" applyAlignment="1">
      <alignment horizontal="right" wrapText="1"/>
    </xf>
    <xf numFmtId="0" fontId="19" fillId="0" borderId="0" xfId="0" applyFont="1" applyFill="1" applyAlignment="1">
      <alignment horizontal="right" wrapText="1"/>
    </xf>
    <xf numFmtId="173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73" fontId="1" fillId="0" borderId="0" xfId="0" applyNumberFormat="1" applyFont="1" applyFill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 wrapText="1"/>
    </xf>
    <xf numFmtId="173" fontId="31" fillId="0" borderId="0" xfId="0" applyNumberFormat="1" applyFont="1" applyFill="1" applyAlignment="1">
      <alignment horizontal="right" vertical="top" wrapText="1"/>
    </xf>
    <xf numFmtId="173" fontId="22" fillId="0" borderId="0" xfId="0" applyNumberFormat="1" applyFont="1" applyFill="1"/>
    <xf numFmtId="173" fontId="16" fillId="0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right" wrapText="1"/>
    </xf>
    <xf numFmtId="173" fontId="26" fillId="0" borderId="0" xfId="0" applyNumberFormat="1" applyFont="1" applyFill="1"/>
    <xf numFmtId="0" fontId="10" fillId="0" borderId="0" xfId="0" applyFont="1" applyFill="1"/>
    <xf numFmtId="0" fontId="10" fillId="0" borderId="0" xfId="0" applyFont="1" applyFill="1" applyAlignment="1">
      <alignment horizontal="right" wrapText="1"/>
    </xf>
    <xf numFmtId="0" fontId="26" fillId="0" borderId="0" xfId="0" applyFont="1" applyFill="1" applyAlignment="1">
      <alignment horizontal="right" wrapText="1"/>
    </xf>
    <xf numFmtId="0" fontId="38" fillId="0" borderId="0" xfId="0" applyFont="1" applyFill="1" applyBorder="1" applyAlignment="1">
      <alignment vertical="center" wrapText="1"/>
    </xf>
    <xf numFmtId="0" fontId="39" fillId="0" borderId="0" xfId="0" applyFont="1" applyFill="1" applyAlignment="1">
      <alignment vertical="center" wrapText="1"/>
    </xf>
    <xf numFmtId="173" fontId="15" fillId="0" borderId="0" xfId="0" applyNumberFormat="1" applyFont="1"/>
    <xf numFmtId="0" fontId="39" fillId="0" borderId="0" xfId="0" applyFont="1" applyFill="1" applyAlignment="1">
      <alignment horizontal="left" vertical="center" wrapText="1" indent="1"/>
    </xf>
    <xf numFmtId="0" fontId="0" fillId="0" borderId="0" xfId="0" applyFill="1"/>
    <xf numFmtId="173" fontId="35" fillId="0" borderId="0" xfId="0" applyNumberFormat="1" applyFont="1" applyAlignment="1">
      <alignment horizontal="right" wrapText="1"/>
    </xf>
    <xf numFmtId="1" fontId="22" fillId="0" borderId="0" xfId="0" applyNumberFormat="1" applyFont="1" applyAlignment="1">
      <alignment horizontal="right" wrapText="1"/>
    </xf>
    <xf numFmtId="0" fontId="30" fillId="0" borderId="0" xfId="0" applyFont="1" applyAlignment="1">
      <alignment horizontal="left" indent="1"/>
    </xf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17" fillId="0" borderId="0" xfId="0" applyFont="1" applyAlignment="1">
      <alignment horizontal="left" indent="1"/>
    </xf>
    <xf numFmtId="0" fontId="1" fillId="0" borderId="10" xfId="0" applyFont="1" applyBorder="1" applyAlignment="1">
      <alignment horizontal="center" vertical="justify" wrapText="1"/>
    </xf>
    <xf numFmtId="0" fontId="27" fillId="0" borderId="7" xfId="0" applyFont="1" applyBorder="1" applyAlignment="1">
      <alignment horizontal="center" vertical="justify"/>
    </xf>
    <xf numFmtId="0" fontId="1" fillId="0" borderId="8" xfId="0" applyFont="1" applyBorder="1" applyAlignment="1">
      <alignment horizontal="center" vertical="justify" wrapText="1"/>
    </xf>
    <xf numFmtId="0" fontId="27" fillId="0" borderId="2" xfId="0" applyFont="1" applyBorder="1" applyAlignment="1">
      <alignment horizontal="center" vertical="justify" wrapText="1"/>
    </xf>
    <xf numFmtId="0" fontId="1" fillId="0" borderId="4" xfId="0" applyFont="1" applyBorder="1" applyAlignment="1">
      <alignment horizontal="center" vertical="justify" wrapText="1"/>
    </xf>
    <xf numFmtId="0" fontId="1" fillId="0" borderId="5" xfId="0" applyFont="1" applyBorder="1" applyAlignment="1">
      <alignment horizontal="center" vertical="justify"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justify"/>
    </xf>
    <xf numFmtId="0" fontId="27" fillId="0" borderId="1" xfId="0" applyFont="1" applyBorder="1" applyAlignment="1">
      <alignment horizontal="center" vertical="justify"/>
    </xf>
    <xf numFmtId="0" fontId="1" fillId="0" borderId="12" xfId="0" applyFont="1" applyBorder="1" applyAlignment="1">
      <alignment horizontal="center" vertical="justify" wrapText="1"/>
    </xf>
    <xf numFmtId="0" fontId="27" fillId="0" borderId="9" xfId="0" applyFont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left"/>
    </xf>
    <xf numFmtId="0" fontId="1" fillId="0" borderId="12" xfId="0" applyFont="1" applyFill="1" applyBorder="1" applyAlignment="1">
      <alignment horizontal="center" vertical="justify" wrapText="1"/>
    </xf>
    <xf numFmtId="0" fontId="0" fillId="0" borderId="9" xfId="0" applyFill="1" applyBorder="1" applyAlignment="1">
      <alignment horizontal="center" vertical="justify" wrapText="1"/>
    </xf>
    <xf numFmtId="0" fontId="1" fillId="0" borderId="11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justify" wrapText="1"/>
    </xf>
    <xf numFmtId="0" fontId="27" fillId="0" borderId="5" xfId="0" applyFont="1" applyFill="1" applyBorder="1" applyAlignment="1">
      <alignment horizontal="center" vertical="justify"/>
    </xf>
    <xf numFmtId="0" fontId="27" fillId="0" borderId="1" xfId="0" applyFont="1" applyFill="1" applyBorder="1" applyAlignment="1">
      <alignment horizontal="center" vertical="justify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 vertical="justify" wrapText="1"/>
    </xf>
    <xf numFmtId="0" fontId="27" fillId="0" borderId="6" xfId="0" applyFont="1" applyBorder="1" applyAlignment="1">
      <alignment horizontal="center" vertical="justify" wrapText="1"/>
    </xf>
    <xf numFmtId="0" fontId="27" fillId="0" borderId="9" xfId="0" applyFont="1" applyFill="1" applyBorder="1" applyAlignment="1">
      <alignment horizontal="center" vertical="justify" wrapText="1"/>
    </xf>
    <xf numFmtId="0" fontId="1" fillId="0" borderId="5" xfId="0" applyFont="1" applyFill="1" applyBorder="1" applyAlignment="1">
      <alignment horizontal="center" vertical="justify" wrapText="1"/>
    </xf>
    <xf numFmtId="0" fontId="1" fillId="0" borderId="10" xfId="0" applyFont="1" applyFill="1" applyBorder="1" applyAlignment="1">
      <alignment horizontal="center" vertical="justify" wrapText="1"/>
    </xf>
    <xf numFmtId="0" fontId="0" fillId="0" borderId="7" xfId="0" applyFill="1" applyBorder="1" applyAlignment="1">
      <alignment horizontal="center"/>
    </xf>
    <xf numFmtId="0" fontId="1" fillId="0" borderId="11" xfId="0" applyFont="1" applyFill="1" applyBorder="1" applyAlignment="1">
      <alignment horizontal="center" vertical="justify" wrapText="1"/>
    </xf>
    <xf numFmtId="0" fontId="27" fillId="0" borderId="6" xfId="0" applyFont="1" applyFill="1" applyBorder="1" applyAlignment="1">
      <alignment horizontal="center" vertical="justify" wrapText="1"/>
    </xf>
    <xf numFmtId="0" fontId="27" fillId="0" borderId="7" xfId="0" applyFont="1" applyFill="1" applyBorder="1" applyAlignment="1">
      <alignment horizontal="center" vertical="justify" wrapText="1"/>
    </xf>
    <xf numFmtId="0" fontId="10" fillId="0" borderId="12" xfId="0" applyFont="1" applyBorder="1" applyAlignment="1">
      <alignment horizontal="center" vertical="justify" wrapText="1"/>
    </xf>
    <xf numFmtId="0" fontId="28" fillId="0" borderId="9" xfId="0" applyFont="1" applyBorder="1" applyAlignment="1">
      <alignment horizontal="center" vertical="justify" wrapText="1"/>
    </xf>
    <xf numFmtId="0" fontId="10" fillId="0" borderId="10" xfId="0" applyFont="1" applyBorder="1" applyAlignment="1">
      <alignment horizontal="center" vertical="justify" wrapText="1"/>
    </xf>
    <xf numFmtId="0" fontId="28" fillId="0" borderId="7" xfId="0" applyFont="1" applyBorder="1" applyAlignment="1">
      <alignment horizontal="center" vertical="justify" wrapText="1"/>
    </xf>
    <xf numFmtId="0" fontId="10" fillId="0" borderId="11" xfId="0" applyFont="1" applyBorder="1" applyAlignment="1">
      <alignment horizontal="center" vertical="justify" wrapText="1"/>
    </xf>
    <xf numFmtId="0" fontId="28" fillId="0" borderId="6" xfId="0" applyFont="1" applyBorder="1" applyAlignment="1">
      <alignment horizontal="center" vertical="justify" wrapText="1"/>
    </xf>
    <xf numFmtId="0" fontId="10" fillId="0" borderId="4" xfId="0" applyFont="1" applyBorder="1" applyAlignment="1">
      <alignment horizontal="center" vertical="justify" wrapText="1"/>
    </xf>
    <xf numFmtId="0" fontId="10" fillId="0" borderId="5" xfId="0" applyFont="1" applyBorder="1" applyAlignment="1">
      <alignment horizontal="center" vertical="justify" wrapText="1"/>
    </xf>
    <xf numFmtId="0" fontId="28" fillId="0" borderId="5" xfId="0" applyFont="1" applyBorder="1" applyAlignment="1">
      <alignment horizontal="center" vertical="justify"/>
    </xf>
    <xf numFmtId="0" fontId="28" fillId="0" borderId="1" xfId="0" applyFont="1" applyBorder="1" applyAlignment="1">
      <alignment horizontal="center" vertical="justify"/>
    </xf>
    <xf numFmtId="0" fontId="12" fillId="0" borderId="0" xfId="0" applyFont="1" applyFill="1" applyAlignment="1"/>
    <xf numFmtId="0" fontId="1" fillId="0" borderId="8" xfId="0" applyFont="1" applyFill="1" applyBorder="1" applyAlignment="1">
      <alignment horizontal="center" vertical="justify" wrapText="1"/>
    </xf>
    <xf numFmtId="0" fontId="27" fillId="0" borderId="2" xfId="0" applyFont="1" applyFill="1" applyBorder="1" applyAlignment="1">
      <alignment horizontal="center" vertical="justify" wrapText="1"/>
    </xf>
    <xf numFmtId="0" fontId="1" fillId="0" borderId="12" xfId="0" applyFont="1" applyFill="1" applyBorder="1" applyAlignment="1">
      <alignment horizontal="left" vertical="justify" wrapText="1"/>
    </xf>
    <xf numFmtId="0" fontId="27" fillId="0" borderId="9" xfId="0" applyFont="1" applyFill="1" applyBorder="1" applyAlignment="1">
      <alignment horizontal="left" vertical="justify" wrapText="1"/>
    </xf>
    <xf numFmtId="0" fontId="1" fillId="0" borderId="7" xfId="0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justify" wrapText="1"/>
    </xf>
    <xf numFmtId="0" fontId="9" fillId="0" borderId="0" xfId="0" applyFont="1" applyBorder="1" applyAlignment="1">
      <alignment horizontal="left" vertical="justify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33" fillId="0" borderId="2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173" fontId="14" fillId="0" borderId="2" xfId="0" applyNumberFormat="1" applyFont="1" applyBorder="1" applyAlignment="1">
      <alignment horizontal="right"/>
    </xf>
    <xf numFmtId="0" fontId="34" fillId="0" borderId="2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4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40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5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6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11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120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13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616\&#1044;&#1083;&#1103;%20&#1043;&#1052;&#1059;&#1057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70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101.64\&#1076;&#1083;&#1103;%20&#1075;&#1084;&#1091;&#1089;\2%20&#1090;&#1088;%20&#1087;&#1086;&#1074;&#1110;&#1090;&#1088;&#1103;\2014\&#1054;&#1089;&#1090;&#1072;&#1090;&#1086;&#1095;&#1085;&#1110;%202013\&#1088;&#1077;&#1095;&#1086;&#1074;&#1080;&#1085;&#1080;%20&#1079;&#1072;%20%20&#1088;&#1077;&#1075;&#1110;&#1086;&#1085;&#1072;&#1084;&#1080;\3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01"/>
    </sheetNames>
    <sheetDataSet>
      <sheetData sheetId="0">
        <row r="5">
          <cell r="F5">
            <v>552.18880000000001</v>
          </cell>
          <cell r="H5">
            <v>7.3247999999999998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03"/>
    </sheetNames>
    <sheetDataSet>
      <sheetData sheetId="0">
        <row r="5">
          <cell r="F5">
            <v>37.454900000000002</v>
          </cell>
          <cell r="H5">
            <v>0.49680000000000002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01"/>
    </sheetNames>
    <sheetDataSet>
      <sheetData sheetId="0">
        <row r="5">
          <cell r="F5">
            <v>2289.3710000000001</v>
          </cell>
          <cell r="H5">
            <v>30.3687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000"/>
    </sheetNames>
    <sheetDataSet>
      <sheetData sheetId="0">
        <row r="5">
          <cell r="F5">
            <v>1668.7245</v>
          </cell>
          <cell r="H5">
            <v>22.1358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000"/>
    </sheetNames>
    <sheetDataSet>
      <sheetData sheetId="0">
        <row r="5">
          <cell r="F5">
            <v>90.300200000000004</v>
          </cell>
          <cell r="H5">
            <v>1.1978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000"/>
    </sheetNames>
    <sheetDataSet>
      <sheetData sheetId="0">
        <row r="5">
          <cell r="F5">
            <v>1525.8188</v>
          </cell>
          <cell r="H5">
            <v>20.240100000000002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000"/>
    </sheetNames>
    <sheetDataSet>
      <sheetData sheetId="0" refreshError="1">
        <row r="5">
          <cell r="F5">
            <v>0.38890000000000002</v>
          </cell>
          <cell r="H5">
            <v>5.0000000000000001E-3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000"/>
    </sheetNames>
    <sheetDataSet>
      <sheetData sheetId="0">
        <row r="5">
          <cell r="F5">
            <v>327424.39350000001</v>
          </cell>
          <cell r="H5">
            <v>4343.3095999999996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00"/>
    </sheetNames>
    <sheetDataSet>
      <sheetData sheetId="0">
        <row r="5">
          <cell r="F5">
            <v>856.18489999999997</v>
          </cell>
          <cell r="H5">
            <v>11.3574</v>
          </cell>
        </row>
        <row r="6">
          <cell r="B6">
            <v>2579.299</v>
          </cell>
          <cell r="F6">
            <v>98.895700000000005</v>
          </cell>
          <cell r="H6">
            <v>1.3118000000000001</v>
          </cell>
        </row>
        <row r="7">
          <cell r="B7">
            <v>11053.549000000001</v>
          </cell>
          <cell r="F7">
            <v>417.2253</v>
          </cell>
          <cell r="H7">
            <v>6.8120000000000003</v>
          </cell>
        </row>
        <row r="8">
          <cell r="B8">
            <v>802.87800000000004</v>
          </cell>
          <cell r="F8">
            <v>39.856900000000003</v>
          </cell>
          <cell r="H8">
            <v>0.77149999999999996</v>
          </cell>
        </row>
        <row r="9">
          <cell r="B9">
            <v>109914.713</v>
          </cell>
          <cell r="F9">
            <v>3443.1197999999999</v>
          </cell>
          <cell r="H9">
            <v>33.3063</v>
          </cell>
        </row>
        <row r="10">
          <cell r="B10">
            <v>173582.83900000001</v>
          </cell>
          <cell r="F10">
            <v>6546.0964000000004</v>
          </cell>
          <cell r="H10">
            <v>39.8157</v>
          </cell>
        </row>
        <row r="11">
          <cell r="B11">
            <v>3319.7959999999998</v>
          </cell>
          <cell r="F11">
            <v>111.3017</v>
          </cell>
          <cell r="H11">
            <v>2.6229</v>
          </cell>
        </row>
        <row r="12">
          <cell r="B12">
            <v>232.36500000000001</v>
          </cell>
          <cell r="F12">
            <v>18.220400000000001</v>
          </cell>
          <cell r="H12">
            <v>0.18509999999999999</v>
          </cell>
        </row>
        <row r="13">
          <cell r="B13">
            <v>16004.523999999999</v>
          </cell>
          <cell r="F13">
            <v>588.76959999999997</v>
          </cell>
          <cell r="H13">
            <v>8.9885999999999999</v>
          </cell>
        </row>
        <row r="14">
          <cell r="B14">
            <v>23273.260999999999</v>
          </cell>
          <cell r="F14">
            <v>1671.0893000000001</v>
          </cell>
          <cell r="H14">
            <v>16.841000000000001</v>
          </cell>
        </row>
        <row r="15">
          <cell r="B15">
            <v>21934.011999999999</v>
          </cell>
          <cell r="F15">
            <v>779.98689999999999</v>
          </cell>
          <cell r="H15">
            <v>12.724500000000001</v>
          </cell>
        </row>
        <row r="16">
          <cell r="B16">
            <v>4446.348</v>
          </cell>
          <cell r="F16">
            <v>180.83410000000001</v>
          </cell>
          <cell r="H16">
            <v>4.4851000000000001</v>
          </cell>
        </row>
        <row r="17">
          <cell r="B17">
            <v>41711.699999999997</v>
          </cell>
          <cell r="F17">
            <v>1563.2312999999999</v>
          </cell>
          <cell r="H17">
            <v>18.5549</v>
          </cell>
        </row>
        <row r="18">
          <cell r="F18">
            <v>400.39170000000001</v>
          </cell>
          <cell r="H18">
            <v>3.4419</v>
          </cell>
        </row>
        <row r="19">
          <cell r="B19">
            <v>4396.1120000000001</v>
          </cell>
          <cell r="F19">
            <v>178.81280000000001</v>
          </cell>
          <cell r="H19">
            <v>3.7544</v>
          </cell>
        </row>
        <row r="20">
          <cell r="B20">
            <v>2485.7860000000001</v>
          </cell>
          <cell r="F20">
            <v>74.616900000000001</v>
          </cell>
          <cell r="H20">
            <v>1.0375000000000001</v>
          </cell>
        </row>
        <row r="21">
          <cell r="B21">
            <v>8109.15</v>
          </cell>
          <cell r="F21">
            <v>282.04759999999999</v>
          </cell>
          <cell r="H21">
            <v>5.5427999999999997</v>
          </cell>
        </row>
        <row r="22">
          <cell r="B22">
            <v>3359.6289999999999</v>
          </cell>
          <cell r="F22">
            <v>167.55420000000001</v>
          </cell>
          <cell r="H22">
            <v>2.9016000000000002</v>
          </cell>
        </row>
        <row r="23">
          <cell r="B23">
            <v>4553.87</v>
          </cell>
          <cell r="F23">
            <v>191.0822</v>
          </cell>
          <cell r="H23">
            <v>4.0012999999999996</v>
          </cell>
        </row>
        <row r="24">
          <cell r="B24">
            <v>1277.152</v>
          </cell>
          <cell r="F24">
            <v>92.379900000000006</v>
          </cell>
          <cell r="H24">
            <v>1.1877</v>
          </cell>
        </row>
        <row r="25">
          <cell r="B25">
            <v>51586.76</v>
          </cell>
          <cell r="F25">
            <v>1641.8969</v>
          </cell>
          <cell r="H25">
            <v>18.8216</v>
          </cell>
        </row>
        <row r="26">
          <cell r="B26">
            <v>570.65700000000004</v>
          </cell>
          <cell r="F26">
            <v>20.0505</v>
          </cell>
          <cell r="H26">
            <v>0.53059999999999996</v>
          </cell>
        </row>
        <row r="27">
          <cell r="B27">
            <v>2014.4580000000001</v>
          </cell>
          <cell r="F27">
            <v>97.651799999999994</v>
          </cell>
          <cell r="H27">
            <v>1.5371999999999999</v>
          </cell>
        </row>
        <row r="28">
          <cell r="B28">
            <v>9378.1479999999992</v>
          </cell>
          <cell r="F28">
            <v>448.37200000000001</v>
          </cell>
          <cell r="H28">
            <v>7.4169</v>
          </cell>
        </row>
        <row r="29">
          <cell r="B29">
            <v>747.27099999999996</v>
          </cell>
          <cell r="F29">
            <v>92.301299999999998</v>
          </cell>
          <cell r="H29">
            <v>0.82310000000000005</v>
          </cell>
        </row>
        <row r="30">
          <cell r="B30">
            <v>4978.0140000000001</v>
          </cell>
          <cell r="F30">
            <v>156.0359</v>
          </cell>
          <cell r="H30">
            <v>4.5957999999999997</v>
          </cell>
        </row>
        <row r="31">
          <cell r="B31">
            <v>4831.4390000000003</v>
          </cell>
          <cell r="F31">
            <v>5779.2332999999999</v>
          </cell>
          <cell r="H31">
            <v>1.6918</v>
          </cell>
        </row>
        <row r="32">
          <cell r="B32">
            <v>868.3</v>
          </cell>
          <cell r="F32">
            <v>1004.9769</v>
          </cell>
          <cell r="H32">
            <v>2.2574000000000001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C48" sqref="C48"/>
    </sheetView>
  </sheetViews>
  <sheetFormatPr defaultRowHeight="15" x14ac:dyDescent="0.25"/>
  <cols>
    <col min="1" max="1" width="37.140625" style="1" customWidth="1"/>
    <col min="2" max="2" width="13.5703125" style="1" hidden="1" customWidth="1"/>
    <col min="3" max="3" width="15.42578125" style="1" customWidth="1"/>
    <col min="4" max="4" width="14.7109375" style="1" customWidth="1"/>
    <col min="5" max="5" width="11.85546875" style="1" customWidth="1"/>
    <col min="6" max="6" width="13.42578125" style="1" customWidth="1"/>
    <col min="7" max="7" width="7.5703125" style="1" hidden="1" customWidth="1"/>
    <col min="8" max="16384" width="9.140625" style="1"/>
  </cols>
  <sheetData>
    <row r="1" spans="1:7" ht="11.25" customHeight="1" x14ac:dyDescent="0.25"/>
    <row r="2" spans="1:7" ht="18.75" x14ac:dyDescent="0.3">
      <c r="A2" s="146" t="s">
        <v>221</v>
      </c>
      <c r="B2" s="146"/>
      <c r="C2" s="146"/>
      <c r="D2" s="146"/>
      <c r="E2" s="146"/>
      <c r="F2" s="146"/>
      <c r="G2" s="146"/>
    </row>
    <row r="3" spans="1:7" ht="18.75" x14ac:dyDescent="0.3">
      <c r="A3" s="147" t="s">
        <v>249</v>
      </c>
      <c r="B3" s="147"/>
      <c r="C3" s="147"/>
      <c r="D3" s="147"/>
      <c r="E3" s="147"/>
      <c r="F3" s="147"/>
      <c r="G3" s="147"/>
    </row>
    <row r="4" spans="1:7" ht="15" customHeight="1" x14ac:dyDescent="0.25">
      <c r="A4" s="148"/>
      <c r="B4" s="149"/>
      <c r="C4" s="149"/>
      <c r="D4" s="149"/>
      <c r="E4" s="149"/>
      <c r="F4" s="149"/>
      <c r="G4" s="149"/>
    </row>
    <row r="5" spans="1:7" ht="16.5" customHeight="1" x14ac:dyDescent="0.25">
      <c r="A5" s="153"/>
      <c r="B5" s="2" t="s">
        <v>0</v>
      </c>
      <c r="C5" s="151" t="s">
        <v>271</v>
      </c>
      <c r="D5" s="155" t="s">
        <v>147</v>
      </c>
      <c r="E5" s="156"/>
      <c r="F5" s="153"/>
      <c r="G5" s="39" t="s">
        <v>1</v>
      </c>
    </row>
    <row r="6" spans="1:7" ht="47.25" customHeight="1" x14ac:dyDescent="0.25">
      <c r="A6" s="154"/>
      <c r="B6" s="44"/>
      <c r="C6" s="152"/>
      <c r="D6" s="29" t="s">
        <v>170</v>
      </c>
      <c r="E6" s="30" t="s">
        <v>232</v>
      </c>
      <c r="F6" s="30" t="s">
        <v>171</v>
      </c>
      <c r="G6" s="50"/>
    </row>
    <row r="7" spans="1:7" ht="30" customHeight="1" x14ac:dyDescent="0.25">
      <c r="A7" s="52" t="s">
        <v>169</v>
      </c>
      <c r="B7" s="28">
        <v>4151879.3220000002</v>
      </c>
      <c r="C7" s="143">
        <v>8095</v>
      </c>
      <c r="D7" s="51">
        <v>4295.1000000000004</v>
      </c>
      <c r="E7" s="51">
        <v>99.1</v>
      </c>
      <c r="F7" s="51">
        <v>100</v>
      </c>
      <c r="G7" s="40"/>
    </row>
    <row r="8" spans="1:7" ht="15.75" hidden="1" x14ac:dyDescent="0.25">
      <c r="A8" s="87" t="s">
        <v>248</v>
      </c>
      <c r="B8" s="88"/>
      <c r="C8" s="91"/>
      <c r="D8" s="89">
        <f>D10+D18+D19+D24+D27+D28+D29+D30+D31+D32+D33+D36+D37+D38+D39+D40</f>
        <v>4295.1000000000004</v>
      </c>
      <c r="E8" s="89"/>
      <c r="F8" s="89"/>
      <c r="G8" s="40"/>
    </row>
    <row r="9" spans="1:7" ht="15" customHeight="1" x14ac:dyDescent="0.25">
      <c r="A9" s="34" t="s">
        <v>189</v>
      </c>
      <c r="B9" s="28"/>
      <c r="C9" s="83"/>
      <c r="D9" s="37"/>
      <c r="E9" s="37"/>
      <c r="F9" s="37"/>
      <c r="G9" s="40"/>
    </row>
    <row r="10" spans="1:7" ht="15" customHeight="1" x14ac:dyDescent="0.25">
      <c r="A10" s="35" t="s">
        <v>138</v>
      </c>
      <c r="B10" s="4"/>
      <c r="C10" s="83">
        <v>4151</v>
      </c>
      <c r="D10" s="37">
        <v>33.5</v>
      </c>
      <c r="E10" s="37">
        <v>102.8</v>
      </c>
      <c r="F10" s="37">
        <f>D10/D$7*100</f>
        <v>0.77995855742590392</v>
      </c>
      <c r="G10" s="40"/>
    </row>
    <row r="11" spans="1:7" ht="15" hidden="1" customHeight="1" x14ac:dyDescent="0.25">
      <c r="A11" s="87" t="s">
        <v>248</v>
      </c>
      <c r="B11" s="4"/>
      <c r="C11" s="91"/>
      <c r="D11" s="89">
        <f>SUM(D13:D17)</f>
        <v>30.800000000000004</v>
      </c>
      <c r="E11" s="89"/>
      <c r="F11" s="90"/>
      <c r="G11" s="40"/>
    </row>
    <row r="12" spans="1:7" ht="15" customHeight="1" x14ac:dyDescent="0.25">
      <c r="A12" s="46" t="s">
        <v>190</v>
      </c>
      <c r="B12" s="4"/>
      <c r="C12" s="83"/>
      <c r="D12" s="37"/>
      <c r="E12" s="37"/>
      <c r="F12" s="37"/>
      <c r="G12" s="40"/>
    </row>
    <row r="13" spans="1:7" ht="15" customHeight="1" x14ac:dyDescent="0.25">
      <c r="A13" s="76" t="s">
        <v>182</v>
      </c>
      <c r="B13" s="4"/>
      <c r="C13" s="83">
        <v>3668</v>
      </c>
      <c r="D13" s="37">
        <v>29.2</v>
      </c>
      <c r="E13" s="37">
        <v>103</v>
      </c>
      <c r="F13" s="37">
        <f t="shared" ref="F13:F40" si="0">D13/D$7*100</f>
        <v>0.67984447393541469</v>
      </c>
      <c r="G13" s="40"/>
    </row>
    <row r="14" spans="1:7" ht="15" customHeight="1" x14ac:dyDescent="0.25">
      <c r="A14" s="76" t="s">
        <v>183</v>
      </c>
      <c r="B14" s="4"/>
      <c r="C14" s="83">
        <v>464</v>
      </c>
      <c r="D14" s="37">
        <v>0.1</v>
      </c>
      <c r="E14" s="37">
        <v>89.3</v>
      </c>
      <c r="F14" s="37">
        <f t="shared" si="0"/>
        <v>2.3282344997788175E-3</v>
      </c>
      <c r="G14" s="40"/>
    </row>
    <row r="15" spans="1:7" ht="15" customHeight="1" x14ac:dyDescent="0.25">
      <c r="A15" s="76" t="s">
        <v>184</v>
      </c>
      <c r="B15" s="4"/>
      <c r="C15" s="83">
        <v>822</v>
      </c>
      <c r="D15" s="37">
        <v>0.1</v>
      </c>
      <c r="E15" s="37">
        <v>84</v>
      </c>
      <c r="F15" s="37">
        <f t="shared" si="0"/>
        <v>2.3282344997788175E-3</v>
      </c>
      <c r="G15" s="40"/>
    </row>
    <row r="16" spans="1:7" ht="15" customHeight="1" x14ac:dyDescent="0.25">
      <c r="A16" s="76" t="s">
        <v>185</v>
      </c>
      <c r="B16" s="4"/>
      <c r="C16" s="83">
        <v>642</v>
      </c>
      <c r="D16" s="37">
        <v>0.3</v>
      </c>
      <c r="E16" s="37">
        <v>89.1</v>
      </c>
      <c r="F16" s="37">
        <f t="shared" si="0"/>
        <v>6.9847034993364525E-3</v>
      </c>
      <c r="G16" s="40"/>
    </row>
    <row r="17" spans="1:7" ht="15" customHeight="1" x14ac:dyDescent="0.25">
      <c r="A17" s="76" t="s">
        <v>186</v>
      </c>
      <c r="C17" s="83">
        <v>222</v>
      </c>
      <c r="D17" s="37">
        <v>1.1000000000000001</v>
      </c>
      <c r="E17" s="37">
        <v>106.2</v>
      </c>
      <c r="F17" s="37">
        <f t="shared" si="0"/>
        <v>2.5610579497566996E-2</v>
      </c>
      <c r="G17" s="37"/>
    </row>
    <row r="18" spans="1:7" ht="32.25" customHeight="1" x14ac:dyDescent="0.25">
      <c r="A18" s="36" t="s">
        <v>135</v>
      </c>
      <c r="B18" s="4"/>
      <c r="C18" s="83">
        <v>6260</v>
      </c>
      <c r="D18" s="37">
        <v>516.79999999999995</v>
      </c>
      <c r="E18" s="37">
        <v>90.1</v>
      </c>
      <c r="F18" s="37">
        <f t="shared" si="0"/>
        <v>12.032315894856929</v>
      </c>
      <c r="G18" s="37"/>
    </row>
    <row r="19" spans="1:7" ht="15" customHeight="1" x14ac:dyDescent="0.25">
      <c r="A19" s="47" t="s">
        <v>140</v>
      </c>
      <c r="B19" s="4"/>
      <c r="C19" s="83">
        <v>7382</v>
      </c>
      <c r="D19" s="37">
        <v>370.9</v>
      </c>
      <c r="E19" s="37">
        <v>100.1</v>
      </c>
      <c r="F19" s="37">
        <f t="shared" si="0"/>
        <v>8.6354217596796339</v>
      </c>
      <c r="G19" s="37"/>
    </row>
    <row r="20" spans="1:7" ht="12.75" customHeight="1" x14ac:dyDescent="0.25">
      <c r="A20" s="46" t="s">
        <v>190</v>
      </c>
      <c r="B20" s="4"/>
      <c r="C20" s="83"/>
      <c r="D20" s="37"/>
      <c r="E20" s="37"/>
      <c r="F20" s="37"/>
      <c r="G20" s="37"/>
    </row>
    <row r="21" spans="1:7" ht="15" customHeight="1" x14ac:dyDescent="0.25">
      <c r="A21" s="46" t="s">
        <v>141</v>
      </c>
      <c r="B21" s="4"/>
      <c r="C21" s="83">
        <v>2715</v>
      </c>
      <c r="D21" s="37">
        <v>13.4</v>
      </c>
      <c r="E21" s="37">
        <v>107.7</v>
      </c>
      <c r="F21" s="37">
        <f t="shared" si="0"/>
        <v>0.31198342297036158</v>
      </c>
      <c r="G21" s="37"/>
    </row>
    <row r="22" spans="1:7" ht="15" customHeight="1" x14ac:dyDescent="0.25">
      <c r="A22" s="46" t="s">
        <v>172</v>
      </c>
      <c r="B22" s="4"/>
      <c r="C22" s="83">
        <v>6332</v>
      </c>
      <c r="D22" s="37">
        <v>333.3</v>
      </c>
      <c r="E22" s="37">
        <v>100.2</v>
      </c>
      <c r="F22" s="37">
        <f t="shared" si="0"/>
        <v>7.7600055877627989</v>
      </c>
      <c r="G22" s="37"/>
    </row>
    <row r="23" spans="1:7" ht="15" customHeight="1" x14ac:dyDescent="0.25">
      <c r="A23" s="46" t="s">
        <v>30</v>
      </c>
      <c r="B23" s="4"/>
      <c r="C23" s="83">
        <v>1620</v>
      </c>
      <c r="D23" s="37">
        <v>22.6</v>
      </c>
      <c r="E23" s="37">
        <v>94</v>
      </c>
      <c r="F23" s="37">
        <f t="shared" si="0"/>
        <v>0.52618099695001275</v>
      </c>
      <c r="G23" s="37"/>
    </row>
    <row r="24" spans="1:7" ht="15" customHeight="1" x14ac:dyDescent="0.25">
      <c r="A24" s="36" t="s">
        <v>134</v>
      </c>
      <c r="B24" s="4"/>
      <c r="C24" s="83">
        <v>4005</v>
      </c>
      <c r="D24" s="37">
        <v>1390</v>
      </c>
      <c r="E24" s="37">
        <v>98.7</v>
      </c>
      <c r="F24" s="37">
        <f t="shared" si="0"/>
        <v>32.362459546925564</v>
      </c>
      <c r="G24" s="37"/>
    </row>
    <row r="25" spans="1:7" ht="15" customHeight="1" x14ac:dyDescent="0.25">
      <c r="A25" s="46" t="s">
        <v>190</v>
      </c>
      <c r="B25" s="4"/>
      <c r="C25" s="83"/>
      <c r="D25" s="37"/>
      <c r="E25" s="37"/>
      <c r="F25" s="37"/>
      <c r="G25" s="37"/>
    </row>
    <row r="26" spans="1:7" ht="15" customHeight="1" x14ac:dyDescent="0.25">
      <c r="A26" s="46" t="s">
        <v>222</v>
      </c>
      <c r="B26" s="4"/>
      <c r="C26" s="83">
        <v>3355</v>
      </c>
      <c r="D26" s="37">
        <v>1381.8</v>
      </c>
      <c r="E26" s="37">
        <v>98.8</v>
      </c>
      <c r="F26" s="37">
        <f t="shared" si="0"/>
        <v>32.171544317943699</v>
      </c>
      <c r="G26" s="37"/>
    </row>
    <row r="27" spans="1:7" ht="15" customHeight="1" x14ac:dyDescent="0.25">
      <c r="A27" s="36" t="s">
        <v>168</v>
      </c>
      <c r="B27" s="4"/>
      <c r="C27" s="83">
        <v>6941</v>
      </c>
      <c r="D27" s="37">
        <v>1007.2</v>
      </c>
      <c r="E27" s="37">
        <v>100.3</v>
      </c>
      <c r="F27" s="37">
        <f t="shared" si="0"/>
        <v>23.449977881772252</v>
      </c>
      <c r="G27" s="37"/>
    </row>
    <row r="28" spans="1:7" ht="15" customHeight="1" x14ac:dyDescent="0.25">
      <c r="A28" s="36" t="s">
        <v>173</v>
      </c>
      <c r="B28" s="4"/>
      <c r="C28" s="83">
        <v>65</v>
      </c>
      <c r="D28" s="37">
        <v>0</v>
      </c>
      <c r="E28" s="37">
        <v>96.2</v>
      </c>
      <c r="F28" s="37">
        <f t="shared" si="0"/>
        <v>0</v>
      </c>
      <c r="G28" s="37"/>
    </row>
    <row r="29" spans="1:7" ht="15" customHeight="1" x14ac:dyDescent="0.25">
      <c r="A29" s="36" t="s">
        <v>174</v>
      </c>
      <c r="B29" s="4"/>
      <c r="C29" s="83">
        <v>8</v>
      </c>
      <c r="D29" s="37">
        <v>0</v>
      </c>
      <c r="E29" s="37">
        <v>103.4</v>
      </c>
      <c r="F29" s="37">
        <f t="shared" si="0"/>
        <v>0</v>
      </c>
      <c r="G29" s="37"/>
    </row>
    <row r="30" spans="1:7" ht="15" customHeight="1" x14ac:dyDescent="0.25">
      <c r="A30" s="36" t="s">
        <v>175</v>
      </c>
      <c r="B30" s="4"/>
      <c r="C30" s="83">
        <v>283</v>
      </c>
      <c r="D30" s="37">
        <v>0.4</v>
      </c>
      <c r="E30" s="37">
        <v>122.9</v>
      </c>
      <c r="F30" s="37">
        <f t="shared" si="0"/>
        <v>9.31293799911527E-3</v>
      </c>
      <c r="G30" s="37"/>
    </row>
    <row r="31" spans="1:7" ht="29.25" customHeight="1" x14ac:dyDescent="0.25">
      <c r="A31" s="36" t="s">
        <v>188</v>
      </c>
      <c r="B31" s="4"/>
      <c r="C31" s="83">
        <v>4762</v>
      </c>
      <c r="D31" s="37">
        <v>54.5</v>
      </c>
      <c r="E31" s="37">
        <v>94.8</v>
      </c>
      <c r="F31" s="37">
        <f t="shared" si="0"/>
        <v>1.2688878023794556</v>
      </c>
      <c r="G31" s="37"/>
    </row>
    <row r="32" spans="1:7" ht="15" customHeight="1" x14ac:dyDescent="0.25">
      <c r="A32" s="36" t="s">
        <v>139</v>
      </c>
      <c r="B32" s="4"/>
      <c r="C32" s="83">
        <v>4036</v>
      </c>
      <c r="D32" s="37">
        <v>920.9</v>
      </c>
      <c r="E32" s="37">
        <v>103.8</v>
      </c>
      <c r="F32" s="37">
        <f t="shared" si="0"/>
        <v>21.440711508463131</v>
      </c>
      <c r="G32" s="37"/>
    </row>
    <row r="33" spans="1:7" ht="15" customHeight="1" x14ac:dyDescent="0.25">
      <c r="A33" s="36" t="s">
        <v>133</v>
      </c>
      <c r="B33" s="4"/>
      <c r="C33" s="83">
        <v>132</v>
      </c>
      <c r="D33" s="37">
        <v>0.2</v>
      </c>
      <c r="E33" s="37">
        <v>84.6</v>
      </c>
      <c r="F33" s="37">
        <f t="shared" si="0"/>
        <v>4.656468999557635E-3</v>
      </c>
      <c r="G33" s="37"/>
    </row>
    <row r="34" spans="1:7" ht="12.75" customHeight="1" x14ac:dyDescent="0.25">
      <c r="A34" s="46" t="s">
        <v>190</v>
      </c>
      <c r="B34" s="4"/>
      <c r="C34" s="83"/>
      <c r="D34" s="37"/>
      <c r="E34" s="37"/>
      <c r="F34" s="37"/>
      <c r="G34" s="37"/>
    </row>
    <row r="35" spans="1:7" ht="15.75" customHeight="1" x14ac:dyDescent="0.25">
      <c r="A35" s="46" t="s">
        <v>176</v>
      </c>
      <c r="C35" s="83">
        <v>57</v>
      </c>
      <c r="D35" s="37">
        <v>0.2</v>
      </c>
      <c r="E35" s="37">
        <v>94.6</v>
      </c>
      <c r="F35" s="37">
        <f t="shared" si="0"/>
        <v>4.656468999557635E-3</v>
      </c>
    </row>
    <row r="36" spans="1:7" ht="15.75" x14ac:dyDescent="0.25">
      <c r="A36" s="36" t="s">
        <v>177</v>
      </c>
      <c r="C36" s="83">
        <v>5</v>
      </c>
      <c r="D36" s="37">
        <v>0</v>
      </c>
      <c r="E36" s="37">
        <v>106.1</v>
      </c>
      <c r="F36" s="37">
        <f t="shared" si="0"/>
        <v>0</v>
      </c>
    </row>
    <row r="37" spans="1:7" ht="15.75" x14ac:dyDescent="0.25">
      <c r="A37" s="36" t="s">
        <v>178</v>
      </c>
      <c r="C37" s="83">
        <v>724</v>
      </c>
      <c r="D37" s="37">
        <v>0.3</v>
      </c>
      <c r="E37" s="37">
        <v>87.3</v>
      </c>
      <c r="F37" s="37">
        <f t="shared" si="0"/>
        <v>6.9847034993364525E-3</v>
      </c>
    </row>
    <row r="38" spans="1:7" ht="15.75" x14ac:dyDescent="0.25">
      <c r="A38" s="36" t="s">
        <v>179</v>
      </c>
      <c r="C38" s="83">
        <v>700</v>
      </c>
      <c r="D38" s="37">
        <v>0.1</v>
      </c>
      <c r="E38" s="37">
        <v>92.6</v>
      </c>
      <c r="F38" s="37">
        <f t="shared" si="0"/>
        <v>2.3282344997788175E-3</v>
      </c>
    </row>
    <row r="39" spans="1:7" ht="15.75" x14ac:dyDescent="0.25">
      <c r="A39" s="36" t="s">
        <v>180</v>
      </c>
      <c r="C39" s="83">
        <v>69</v>
      </c>
      <c r="D39" s="37">
        <v>0.2</v>
      </c>
      <c r="E39" s="37">
        <v>88.7</v>
      </c>
      <c r="F39" s="37">
        <f t="shared" si="0"/>
        <v>4.656468999557635E-3</v>
      </c>
    </row>
    <row r="40" spans="1:7" ht="15.75" x14ac:dyDescent="0.25">
      <c r="A40" s="36" t="s">
        <v>181</v>
      </c>
      <c r="C40" s="83">
        <v>221</v>
      </c>
      <c r="D40" s="37">
        <v>0.1</v>
      </c>
      <c r="E40" s="37">
        <v>162.4</v>
      </c>
      <c r="F40" s="37">
        <f t="shared" si="0"/>
        <v>2.3282344997788175E-3</v>
      </c>
    </row>
    <row r="41" spans="1:7" ht="7.5" customHeight="1" x14ac:dyDescent="0.25">
      <c r="A41" s="36"/>
      <c r="C41" s="83"/>
      <c r="D41" s="37"/>
      <c r="E41" s="37"/>
      <c r="F41" s="37"/>
    </row>
    <row r="42" spans="1:7" ht="15.75" customHeight="1" x14ac:dyDescent="0.25">
      <c r="A42" s="57" t="s">
        <v>191</v>
      </c>
      <c r="B42" s="33">
        <v>2420</v>
      </c>
      <c r="C42" s="82">
        <v>4619</v>
      </c>
      <c r="D42" s="40">
        <v>197618</v>
      </c>
      <c r="E42" s="40">
        <v>99.7</v>
      </c>
      <c r="F42" s="142" t="s">
        <v>250</v>
      </c>
      <c r="G42" s="41"/>
    </row>
    <row r="43" spans="1:7" ht="9.75" customHeight="1" x14ac:dyDescent="0.25">
      <c r="A43" s="3"/>
      <c r="B43" s="4"/>
      <c r="D43" s="5"/>
      <c r="E43" s="5"/>
      <c r="F43" s="5"/>
      <c r="G43" s="5"/>
    </row>
    <row r="44" spans="1:7" ht="12" customHeight="1" x14ac:dyDescent="0.25">
      <c r="A44" s="144" t="s">
        <v>274</v>
      </c>
      <c r="B44" s="150"/>
      <c r="C44" s="150"/>
      <c r="D44" s="150"/>
      <c r="E44" s="150"/>
      <c r="F44" s="150"/>
      <c r="G44" s="150"/>
    </row>
    <row r="45" spans="1:7" ht="12" customHeight="1" x14ac:dyDescent="0.25">
      <c r="A45" s="145" t="s">
        <v>270</v>
      </c>
      <c r="B45" s="145"/>
      <c r="C45" s="145"/>
      <c r="D45" s="145"/>
      <c r="E45" s="145"/>
      <c r="F45" s="145"/>
      <c r="G45" s="145"/>
    </row>
    <row r="46" spans="1:7" ht="18.75" customHeight="1" x14ac:dyDescent="0.25">
      <c r="A46" s="144" t="s">
        <v>192</v>
      </c>
      <c r="B46" s="144"/>
      <c r="C46" s="144"/>
      <c r="D46" s="144"/>
      <c r="E46" s="144"/>
      <c r="F46" s="144"/>
      <c r="G46" s="144"/>
    </row>
    <row r="47" spans="1:7" ht="18.95" customHeight="1" x14ac:dyDescent="0.25">
      <c r="A47" s="3"/>
      <c r="B47" s="4"/>
      <c r="C47" s="5"/>
      <c r="D47" s="5"/>
      <c r="E47" s="5"/>
      <c r="F47" s="5"/>
      <c r="G47" s="5"/>
    </row>
    <row r="48" spans="1:7" ht="18.95" customHeight="1" x14ac:dyDescent="0.25">
      <c r="A48" s="3"/>
      <c r="B48" s="4"/>
      <c r="D48" s="5"/>
      <c r="E48" s="5"/>
      <c r="F48" s="5"/>
      <c r="G48" s="5"/>
    </row>
    <row r="49" spans="1:7" ht="18.95" customHeight="1" x14ac:dyDescent="0.25">
      <c r="A49" s="3"/>
      <c r="B49" s="4"/>
      <c r="D49" s="5"/>
      <c r="E49" s="5"/>
      <c r="F49" s="5"/>
      <c r="G49" s="5"/>
    </row>
    <row r="50" spans="1:7" ht="18.95" customHeight="1" x14ac:dyDescent="0.25">
      <c r="A50" s="3"/>
      <c r="B50" s="4"/>
      <c r="D50" s="5"/>
      <c r="E50" s="5"/>
      <c r="F50" s="5"/>
      <c r="G50" s="5"/>
    </row>
    <row r="51" spans="1:7" ht="18.95" customHeight="1" x14ac:dyDescent="0.25">
      <c r="A51" s="3"/>
      <c r="B51" s="4"/>
      <c r="D51" s="5"/>
      <c r="E51" s="5"/>
      <c r="F51" s="5"/>
      <c r="G51" s="5"/>
    </row>
    <row r="52" spans="1:7" ht="18.95" customHeight="1" x14ac:dyDescent="0.25">
      <c r="A52" s="3"/>
      <c r="B52" s="4"/>
      <c r="D52" s="5"/>
      <c r="E52" s="5"/>
      <c r="F52" s="5"/>
      <c r="G52" s="5"/>
    </row>
    <row r="53" spans="1:7" ht="18.95" customHeight="1" x14ac:dyDescent="0.25">
      <c r="A53" s="3"/>
      <c r="B53" s="4"/>
      <c r="D53" s="5"/>
      <c r="E53" s="5"/>
      <c r="F53" s="5"/>
      <c r="G53" s="5"/>
    </row>
    <row r="54" spans="1:7" ht="18.95" customHeight="1" x14ac:dyDescent="0.25">
      <c r="A54" s="3"/>
      <c r="B54" s="4"/>
      <c r="D54" s="5"/>
      <c r="E54" s="5"/>
      <c r="F54" s="5"/>
      <c r="G54" s="5"/>
    </row>
    <row r="55" spans="1:7" ht="18.95" customHeight="1" x14ac:dyDescent="0.25">
      <c r="A55" s="3"/>
      <c r="B55" s="4"/>
      <c r="D55" s="6"/>
      <c r="E55" s="5"/>
      <c r="F55" s="5"/>
      <c r="G55" s="5"/>
    </row>
    <row r="56" spans="1:7" ht="18.95" customHeight="1" x14ac:dyDescent="0.25">
      <c r="E56" s="5"/>
      <c r="F56" s="5"/>
      <c r="G56" s="5"/>
    </row>
    <row r="57" spans="1:7" ht="18.95" customHeight="1" x14ac:dyDescent="0.25">
      <c r="C57" s="6"/>
      <c r="D57" s="6"/>
    </row>
  </sheetData>
  <mergeCells count="9">
    <mergeCell ref="A46:G46"/>
    <mergeCell ref="A45:G45"/>
    <mergeCell ref="A2:G2"/>
    <mergeCell ref="A3:G3"/>
    <mergeCell ref="A4:G4"/>
    <mergeCell ref="A44:G44"/>
    <mergeCell ref="C5:C6"/>
    <mergeCell ref="A5:A6"/>
    <mergeCell ref="D5:F5"/>
  </mergeCells>
  <phoneticPr fontId="18" type="noConversion"/>
  <pageMargins left="0.89" right="0.26" top="0.54" bottom="0.55000000000000004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workbookViewId="0">
      <selection activeCell="J47" sqref="J47"/>
    </sheetView>
  </sheetViews>
  <sheetFormatPr defaultRowHeight="15" x14ac:dyDescent="0.25"/>
  <cols>
    <col min="1" max="1" width="20.7109375" style="92" customWidth="1"/>
    <col min="2" max="2" width="11.85546875" style="92" hidden="1" customWidth="1"/>
    <col min="3" max="3" width="12.5703125" style="92" hidden="1" customWidth="1"/>
    <col min="4" max="4" width="11.5703125" style="92" customWidth="1"/>
    <col min="5" max="8" width="12.7109375" style="92" customWidth="1"/>
    <col min="9" max="16384" width="9.140625" style="92"/>
  </cols>
  <sheetData>
    <row r="1" spans="1:11" ht="18.75" x14ac:dyDescent="0.3">
      <c r="A1" s="199" t="s">
        <v>226</v>
      </c>
      <c r="B1" s="199"/>
      <c r="C1" s="199"/>
      <c r="D1" s="199"/>
      <c r="E1" s="199"/>
      <c r="F1" s="199"/>
      <c r="G1" s="199"/>
      <c r="H1" s="199"/>
    </row>
    <row r="2" spans="1:11" ht="16.5" customHeight="1" x14ac:dyDescent="0.3">
      <c r="A2" s="170" t="s">
        <v>240</v>
      </c>
      <c r="B2" s="170"/>
      <c r="C2" s="170"/>
      <c r="D2" s="170"/>
      <c r="E2" s="170"/>
      <c r="F2" s="170"/>
      <c r="G2" s="170"/>
      <c r="H2" s="170"/>
    </row>
    <row r="3" spans="1:11" ht="18.75" x14ac:dyDescent="0.3">
      <c r="A3" s="170"/>
      <c r="B3" s="170"/>
      <c r="C3" s="170"/>
      <c r="D3" s="170"/>
      <c r="E3" s="170"/>
      <c r="F3" s="170"/>
      <c r="G3" s="170"/>
      <c r="H3" s="170"/>
    </row>
    <row r="4" spans="1:11" ht="15.75" x14ac:dyDescent="0.25">
      <c r="A4" s="168"/>
      <c r="B4" s="169"/>
      <c r="C4" s="169"/>
      <c r="D4" s="169"/>
      <c r="E4" s="169"/>
      <c r="F4" s="169"/>
      <c r="G4" s="169"/>
      <c r="H4" s="168"/>
    </row>
    <row r="5" spans="1:11" ht="18" customHeight="1" x14ac:dyDescent="0.25">
      <c r="A5" s="171"/>
      <c r="B5" s="106" t="s">
        <v>0</v>
      </c>
      <c r="C5" s="175" t="s">
        <v>147</v>
      </c>
      <c r="D5" s="183"/>
      <c r="E5" s="176"/>
      <c r="F5" s="177"/>
      <c r="G5" s="184" t="s">
        <v>195</v>
      </c>
      <c r="H5" s="200" t="s">
        <v>196</v>
      </c>
    </row>
    <row r="6" spans="1:11" ht="55.5" customHeight="1" x14ac:dyDescent="0.25">
      <c r="A6" s="182"/>
      <c r="B6" s="107"/>
      <c r="C6" s="95" t="s">
        <v>129</v>
      </c>
      <c r="D6" s="95" t="s">
        <v>129</v>
      </c>
      <c r="E6" s="95" t="s">
        <v>232</v>
      </c>
      <c r="F6" s="95" t="s">
        <v>194</v>
      </c>
      <c r="G6" s="188"/>
      <c r="H6" s="201"/>
    </row>
    <row r="7" spans="1:11" ht="23.25" customHeight="1" x14ac:dyDescent="0.25">
      <c r="A7" s="96" t="s">
        <v>136</v>
      </c>
      <c r="B7" s="108">
        <v>73720.153000000006</v>
      </c>
      <c r="C7" s="109">
        <f>SUM(C8:C34)</f>
        <v>73720.200000000041</v>
      </c>
      <c r="D7" s="109">
        <f>SUM(D8:D34)</f>
        <v>54501.100000000006</v>
      </c>
      <c r="E7" s="109">
        <v>94.8</v>
      </c>
      <c r="F7" s="99">
        <f>SUM(F8:F34)</f>
        <v>100.00000000000003</v>
      </c>
      <c r="G7" s="110">
        <f>ROUND('[5]11000'!F5,1)</f>
        <v>90.3</v>
      </c>
      <c r="H7" s="110">
        <f>ROUND('[5]11000'!H5,1)</f>
        <v>1.2</v>
      </c>
      <c r="J7" s="108"/>
    </row>
    <row r="8" spans="1:11" ht="35.25" customHeight="1" x14ac:dyDescent="0.25">
      <c r="A8" s="111" t="s">
        <v>3</v>
      </c>
      <c r="B8" s="101">
        <v>959.48</v>
      </c>
      <c r="C8" s="86">
        <f>ROUND(B8,1)</f>
        <v>959.5</v>
      </c>
      <c r="D8" s="86">
        <v>1850.6</v>
      </c>
      <c r="E8" s="86">
        <v>153.1</v>
      </c>
      <c r="F8" s="86">
        <v>3.4</v>
      </c>
      <c r="G8" s="86">
        <v>71</v>
      </c>
      <c r="H8" s="86">
        <v>0.9</v>
      </c>
      <c r="K8" s="114"/>
    </row>
    <row r="9" spans="1:11" ht="18.95" customHeight="1" x14ac:dyDescent="0.25">
      <c r="A9" s="111" t="s">
        <v>4</v>
      </c>
      <c r="B9" s="101">
        <v>1119.722</v>
      </c>
      <c r="C9" s="86">
        <f>ROUND(B9,1)</f>
        <v>1119.7</v>
      </c>
      <c r="D9" s="86">
        <v>1246.2</v>
      </c>
      <c r="E9" s="86">
        <v>102</v>
      </c>
      <c r="F9" s="86">
        <v>2.2999999999999998</v>
      </c>
      <c r="G9" s="86">
        <v>47</v>
      </c>
      <c r="H9" s="86">
        <v>0.8</v>
      </c>
      <c r="K9" s="114"/>
    </row>
    <row r="10" spans="1:11" ht="18.95" customHeight="1" x14ac:dyDescent="0.25">
      <c r="A10" s="111" t="s">
        <v>5</v>
      </c>
      <c r="B10" s="101">
        <v>517.952</v>
      </c>
      <c r="C10" s="86">
        <f t="shared" ref="C10:C34" si="0">ROUND(B10,1)</f>
        <v>518</v>
      </c>
      <c r="D10" s="86">
        <v>429.8</v>
      </c>
      <c r="E10" s="86">
        <v>101.8</v>
      </c>
      <c r="F10" s="86">
        <v>0.8</v>
      </c>
      <c r="G10" s="86">
        <v>21.3</v>
      </c>
      <c r="H10" s="86">
        <v>0.4</v>
      </c>
      <c r="K10" s="114"/>
    </row>
    <row r="11" spans="1:11" ht="18.95" customHeight="1" x14ac:dyDescent="0.25">
      <c r="A11" s="111" t="s">
        <v>6</v>
      </c>
      <c r="B11" s="101">
        <v>3370.1880000000001</v>
      </c>
      <c r="C11" s="86">
        <f t="shared" si="0"/>
        <v>3370.2</v>
      </c>
      <c r="D11" s="86">
        <v>2100.1</v>
      </c>
      <c r="E11" s="86">
        <v>72.599999999999994</v>
      </c>
      <c r="F11" s="86">
        <v>3.9</v>
      </c>
      <c r="G11" s="86">
        <v>65.8</v>
      </c>
      <c r="H11" s="86">
        <v>0.6</v>
      </c>
      <c r="K11" s="114"/>
    </row>
    <row r="12" spans="1:11" ht="18.95" customHeight="1" x14ac:dyDescent="0.25">
      <c r="A12" s="111" t="s">
        <v>7</v>
      </c>
      <c r="B12" s="101">
        <v>3176.0239999999999</v>
      </c>
      <c r="C12" s="86">
        <f t="shared" si="0"/>
        <v>3176</v>
      </c>
      <c r="D12" s="86">
        <v>3448</v>
      </c>
      <c r="E12" s="86">
        <v>102.5</v>
      </c>
      <c r="F12" s="86">
        <v>6.3</v>
      </c>
      <c r="G12" s="86">
        <v>130</v>
      </c>
      <c r="H12" s="86">
        <v>0.8</v>
      </c>
      <c r="K12" s="114"/>
    </row>
    <row r="13" spans="1:11" ht="18.95" customHeight="1" x14ac:dyDescent="0.25">
      <c r="A13" s="111" t="s">
        <v>8</v>
      </c>
      <c r="B13" s="101">
        <v>897.64800000000002</v>
      </c>
      <c r="C13" s="86">
        <v>897.7</v>
      </c>
      <c r="D13" s="86">
        <v>691.7</v>
      </c>
      <c r="E13" s="86">
        <v>95.9</v>
      </c>
      <c r="F13" s="86">
        <v>1.3</v>
      </c>
      <c r="G13" s="86">
        <v>23.2</v>
      </c>
      <c r="H13" s="86">
        <v>0.5</v>
      </c>
      <c r="K13" s="114"/>
    </row>
    <row r="14" spans="1:11" ht="18.95" customHeight="1" x14ac:dyDescent="0.25">
      <c r="A14" s="111" t="s">
        <v>9</v>
      </c>
      <c r="B14" s="101">
        <v>230.04499999999999</v>
      </c>
      <c r="C14" s="86">
        <v>230.1</v>
      </c>
      <c r="D14" s="86">
        <v>156.80000000000001</v>
      </c>
      <c r="E14" s="86">
        <v>120.3</v>
      </c>
      <c r="F14" s="86">
        <v>0.3</v>
      </c>
      <c r="G14" s="86">
        <v>12.3</v>
      </c>
      <c r="H14" s="86">
        <v>0.1</v>
      </c>
      <c r="K14" s="114"/>
    </row>
    <row r="15" spans="1:11" ht="18.95" customHeight="1" x14ac:dyDescent="0.25">
      <c r="A15" s="111" t="s">
        <v>10</v>
      </c>
      <c r="B15" s="101">
        <v>2826.1309999999999</v>
      </c>
      <c r="C15" s="86">
        <f t="shared" si="0"/>
        <v>2826.1</v>
      </c>
      <c r="D15" s="86">
        <v>1921.9</v>
      </c>
      <c r="E15" s="86">
        <v>100.8</v>
      </c>
      <c r="F15" s="86">
        <v>3.5</v>
      </c>
      <c r="G15" s="86">
        <v>70.7</v>
      </c>
      <c r="H15" s="86">
        <v>1.1000000000000001</v>
      </c>
      <c r="K15" s="114"/>
    </row>
    <row r="16" spans="1:11" ht="18.95" customHeight="1" x14ac:dyDescent="0.25">
      <c r="A16" s="111" t="s">
        <v>31</v>
      </c>
      <c r="B16" s="101">
        <v>2692.7840000000001</v>
      </c>
      <c r="C16" s="86">
        <f t="shared" si="0"/>
        <v>2692.8</v>
      </c>
      <c r="D16" s="86">
        <v>2365.6</v>
      </c>
      <c r="E16" s="86">
        <v>91.6</v>
      </c>
      <c r="F16" s="86">
        <v>4.3</v>
      </c>
      <c r="G16" s="86">
        <v>169.9</v>
      </c>
      <c r="H16" s="86">
        <v>1.7</v>
      </c>
      <c r="K16" s="114"/>
    </row>
    <row r="17" spans="1:11" ht="18.95" customHeight="1" x14ac:dyDescent="0.25">
      <c r="A17" s="111" t="s">
        <v>11</v>
      </c>
      <c r="B17" s="101">
        <v>2515.0650000000001</v>
      </c>
      <c r="C17" s="86">
        <f t="shared" si="0"/>
        <v>2515.1</v>
      </c>
      <c r="D17" s="86">
        <v>1170</v>
      </c>
      <c r="E17" s="86">
        <v>88.1</v>
      </c>
      <c r="F17" s="86">
        <v>2.1</v>
      </c>
      <c r="G17" s="86">
        <v>41.6</v>
      </c>
      <c r="H17" s="86">
        <v>0.7</v>
      </c>
      <c r="K17" s="114"/>
    </row>
    <row r="18" spans="1:11" ht="18.95" customHeight="1" x14ac:dyDescent="0.25">
      <c r="A18" s="111" t="s">
        <v>12</v>
      </c>
      <c r="B18" s="101">
        <v>808.22699999999998</v>
      </c>
      <c r="C18" s="86">
        <f t="shared" si="0"/>
        <v>808.2</v>
      </c>
      <c r="D18" s="86">
        <v>933.1</v>
      </c>
      <c r="E18" s="86">
        <v>132.30000000000001</v>
      </c>
      <c r="F18" s="86">
        <v>1.7</v>
      </c>
      <c r="G18" s="86">
        <v>38</v>
      </c>
      <c r="H18" s="86">
        <v>0.9</v>
      </c>
      <c r="K18" s="114"/>
    </row>
    <row r="19" spans="1:11" ht="18.95" customHeight="1" x14ac:dyDescent="0.25">
      <c r="A19" s="111" t="s">
        <v>13</v>
      </c>
      <c r="B19" s="101">
        <v>11870.893</v>
      </c>
      <c r="C19" s="86">
        <f t="shared" si="0"/>
        <v>11870.9</v>
      </c>
      <c r="D19" s="86">
        <v>7259.4</v>
      </c>
      <c r="E19" s="86">
        <v>92.3</v>
      </c>
      <c r="F19" s="86">
        <v>13.3</v>
      </c>
      <c r="G19" s="86">
        <v>272.10000000000002</v>
      </c>
      <c r="H19" s="86">
        <v>3.2</v>
      </c>
      <c r="K19" s="114"/>
    </row>
    <row r="20" spans="1:11" ht="18.95" customHeight="1" x14ac:dyDescent="0.25">
      <c r="A20" s="111" t="s">
        <v>14</v>
      </c>
      <c r="B20" s="101">
        <v>3489.2979999999998</v>
      </c>
      <c r="C20" s="86">
        <f t="shared" si="0"/>
        <v>3489.3</v>
      </c>
      <c r="D20" s="86">
        <v>1678.3</v>
      </c>
      <c r="E20" s="86">
        <v>96.7</v>
      </c>
      <c r="F20" s="86">
        <v>3.1</v>
      </c>
      <c r="G20" s="86">
        <v>76.900000000000006</v>
      </c>
      <c r="H20" s="86">
        <v>0.7</v>
      </c>
      <c r="K20" s="114"/>
    </row>
    <row r="21" spans="1:11" ht="18.95" customHeight="1" x14ac:dyDescent="0.25">
      <c r="A21" s="111" t="s">
        <v>15</v>
      </c>
      <c r="B21" s="101">
        <v>747.755</v>
      </c>
      <c r="C21" s="86">
        <f t="shared" si="0"/>
        <v>747.8</v>
      </c>
      <c r="D21" s="86">
        <v>681.9</v>
      </c>
      <c r="E21" s="86">
        <v>107.7</v>
      </c>
      <c r="F21" s="86">
        <v>1.3</v>
      </c>
      <c r="G21" s="86">
        <v>27.7</v>
      </c>
      <c r="H21" s="86">
        <v>0.6</v>
      </c>
      <c r="K21" s="114"/>
    </row>
    <row r="22" spans="1:11" ht="18.95" customHeight="1" x14ac:dyDescent="0.25">
      <c r="A22" s="111" t="s">
        <v>16</v>
      </c>
      <c r="B22" s="101">
        <v>2761.8449999999998</v>
      </c>
      <c r="C22" s="86">
        <v>2761.9</v>
      </c>
      <c r="D22" s="86">
        <v>1389.8</v>
      </c>
      <c r="E22" s="86">
        <v>77.599999999999994</v>
      </c>
      <c r="F22" s="86">
        <v>2.5</v>
      </c>
      <c r="G22" s="86">
        <v>41.7</v>
      </c>
      <c r="H22" s="86">
        <v>0.6</v>
      </c>
      <c r="K22" s="114"/>
    </row>
    <row r="23" spans="1:11" ht="18.95" customHeight="1" x14ac:dyDescent="0.25">
      <c r="A23" s="111" t="s">
        <v>17</v>
      </c>
      <c r="B23" s="101">
        <v>17134.485000000001</v>
      </c>
      <c r="C23" s="86">
        <f t="shared" si="0"/>
        <v>17134.5</v>
      </c>
      <c r="D23" s="86">
        <v>12757.7</v>
      </c>
      <c r="E23" s="86">
        <v>93.6</v>
      </c>
      <c r="F23" s="86">
        <v>23.4</v>
      </c>
      <c r="G23" s="86">
        <v>443.7</v>
      </c>
      <c r="H23" s="86">
        <v>8.6999999999999993</v>
      </c>
      <c r="K23" s="114"/>
    </row>
    <row r="24" spans="1:11" ht="18.95" customHeight="1" x14ac:dyDescent="0.25">
      <c r="A24" s="111" t="s">
        <v>18</v>
      </c>
      <c r="B24" s="101">
        <v>759.82600000000002</v>
      </c>
      <c r="C24" s="86">
        <f t="shared" si="0"/>
        <v>759.8</v>
      </c>
      <c r="D24" s="86">
        <v>456.2</v>
      </c>
      <c r="E24" s="86">
        <v>75.2</v>
      </c>
      <c r="F24" s="86">
        <v>0.8</v>
      </c>
      <c r="G24" s="86">
        <v>22.8</v>
      </c>
      <c r="H24" s="86">
        <v>0.4</v>
      </c>
      <c r="K24" s="114"/>
    </row>
    <row r="25" spans="1:11" ht="18.95" customHeight="1" x14ac:dyDescent="0.25">
      <c r="A25" s="111" t="s">
        <v>19</v>
      </c>
      <c r="B25" s="101">
        <v>2419.4110000000001</v>
      </c>
      <c r="C25" s="86">
        <f t="shared" si="0"/>
        <v>2419.4</v>
      </c>
      <c r="D25" s="86">
        <v>2293.1</v>
      </c>
      <c r="E25" s="86">
        <v>91.3</v>
      </c>
      <c r="F25" s="86">
        <v>4.2</v>
      </c>
      <c r="G25" s="86">
        <v>96.2</v>
      </c>
      <c r="H25" s="86">
        <v>2</v>
      </c>
      <c r="K25" s="114"/>
    </row>
    <row r="26" spans="1:11" ht="18.95" customHeight="1" x14ac:dyDescent="0.25">
      <c r="A26" s="111" t="s">
        <v>20</v>
      </c>
      <c r="B26" s="101">
        <v>647.44299999999998</v>
      </c>
      <c r="C26" s="86">
        <f t="shared" si="0"/>
        <v>647.4</v>
      </c>
      <c r="D26" s="86">
        <v>482.8</v>
      </c>
      <c r="E26" s="86">
        <v>84.9</v>
      </c>
      <c r="F26" s="86">
        <v>0.9</v>
      </c>
      <c r="G26" s="86">
        <v>34.9</v>
      </c>
      <c r="H26" s="86">
        <v>0.4</v>
      </c>
      <c r="K26" s="114"/>
    </row>
    <row r="27" spans="1:11" ht="18.95" customHeight="1" x14ac:dyDescent="0.25">
      <c r="A27" s="111" t="s">
        <v>21</v>
      </c>
      <c r="B27" s="101">
        <v>3584.1080000000002</v>
      </c>
      <c r="C27" s="86">
        <f t="shared" si="0"/>
        <v>3584.1</v>
      </c>
      <c r="D27" s="86">
        <v>2597.5</v>
      </c>
      <c r="E27" s="86">
        <v>91.9</v>
      </c>
      <c r="F27" s="86">
        <v>4.8</v>
      </c>
      <c r="G27" s="86">
        <v>82.7</v>
      </c>
      <c r="H27" s="86">
        <v>0.9</v>
      </c>
      <c r="K27" s="114"/>
    </row>
    <row r="28" spans="1:11" ht="18.95" customHeight="1" x14ac:dyDescent="0.25">
      <c r="A28" s="111" t="s">
        <v>22</v>
      </c>
      <c r="B28" s="101">
        <v>1541.34</v>
      </c>
      <c r="C28" s="86">
        <f t="shared" si="0"/>
        <v>1541.3</v>
      </c>
      <c r="D28" s="86">
        <v>1022.4</v>
      </c>
      <c r="E28" s="86">
        <v>98.7</v>
      </c>
      <c r="F28" s="86">
        <v>1.9</v>
      </c>
      <c r="G28" s="86">
        <v>35.9</v>
      </c>
      <c r="H28" s="86">
        <v>1</v>
      </c>
      <c r="K28" s="114"/>
    </row>
    <row r="29" spans="1:11" ht="18.95" customHeight="1" x14ac:dyDescent="0.25">
      <c r="A29" s="111" t="s">
        <v>23</v>
      </c>
      <c r="B29" s="101">
        <v>836.79</v>
      </c>
      <c r="C29" s="86">
        <f t="shared" si="0"/>
        <v>836.8</v>
      </c>
      <c r="D29" s="86">
        <v>786.9</v>
      </c>
      <c r="E29" s="86">
        <v>94</v>
      </c>
      <c r="F29" s="86">
        <v>1.4</v>
      </c>
      <c r="G29" s="86">
        <v>38.1</v>
      </c>
      <c r="H29" s="86">
        <v>0.6</v>
      </c>
      <c r="K29" s="114"/>
    </row>
    <row r="30" spans="1:11" ht="18.95" customHeight="1" x14ac:dyDescent="0.25">
      <c r="A30" s="111" t="s">
        <v>24</v>
      </c>
      <c r="B30" s="101">
        <v>1432.606</v>
      </c>
      <c r="C30" s="86">
        <f t="shared" si="0"/>
        <v>1432.6</v>
      </c>
      <c r="D30" s="86">
        <v>920.4</v>
      </c>
      <c r="E30" s="86">
        <v>87.2</v>
      </c>
      <c r="F30" s="86">
        <v>1.7</v>
      </c>
      <c r="G30" s="86">
        <v>44</v>
      </c>
      <c r="H30" s="86">
        <v>0.7</v>
      </c>
      <c r="K30" s="114"/>
    </row>
    <row r="31" spans="1:11" ht="18.95" customHeight="1" x14ac:dyDescent="0.25">
      <c r="A31" s="111" t="s">
        <v>25</v>
      </c>
      <c r="B31" s="101">
        <v>900.10599999999999</v>
      </c>
      <c r="C31" s="86">
        <f t="shared" si="0"/>
        <v>900.1</v>
      </c>
      <c r="D31" s="86">
        <v>521.5</v>
      </c>
      <c r="E31" s="86">
        <v>101.9</v>
      </c>
      <c r="F31" s="86">
        <v>1</v>
      </c>
      <c r="G31" s="86">
        <v>64.400000000000006</v>
      </c>
      <c r="H31" s="86">
        <v>0.6</v>
      </c>
      <c r="K31" s="114"/>
    </row>
    <row r="32" spans="1:11" ht="18.95" customHeight="1" x14ac:dyDescent="0.25">
      <c r="A32" s="111" t="s">
        <v>26</v>
      </c>
      <c r="B32" s="101">
        <v>2670.8130000000001</v>
      </c>
      <c r="C32" s="86">
        <f t="shared" si="0"/>
        <v>2670.8</v>
      </c>
      <c r="D32" s="86">
        <v>1755.1</v>
      </c>
      <c r="E32" s="86">
        <v>93.7</v>
      </c>
      <c r="F32" s="86">
        <v>3.2</v>
      </c>
      <c r="G32" s="86">
        <v>55</v>
      </c>
      <c r="H32" s="86">
        <v>1.6</v>
      </c>
      <c r="K32" s="114"/>
    </row>
    <row r="33" spans="1:11" ht="18.95" customHeight="1" x14ac:dyDescent="0.25">
      <c r="A33" s="111" t="s">
        <v>27</v>
      </c>
      <c r="B33" s="101">
        <v>3485.3389999999999</v>
      </c>
      <c r="C33" s="86">
        <f t="shared" si="0"/>
        <v>3485.3</v>
      </c>
      <c r="D33" s="86">
        <v>3356</v>
      </c>
      <c r="E33" s="86">
        <v>101.2</v>
      </c>
      <c r="F33" s="86">
        <v>6.2</v>
      </c>
      <c r="G33" s="86">
        <v>4014.3</v>
      </c>
      <c r="H33" s="86">
        <v>1.2</v>
      </c>
      <c r="K33" s="114"/>
    </row>
    <row r="34" spans="1:11" ht="18.95" customHeight="1" x14ac:dyDescent="0.25">
      <c r="A34" s="111" t="s">
        <v>28</v>
      </c>
      <c r="B34" s="101">
        <v>324.82900000000001</v>
      </c>
      <c r="C34" s="86">
        <f t="shared" si="0"/>
        <v>324.8</v>
      </c>
      <c r="D34" s="86">
        <v>228.3</v>
      </c>
      <c r="E34" s="86">
        <v>97.9</v>
      </c>
      <c r="F34" s="86">
        <v>0.4</v>
      </c>
      <c r="G34" s="86">
        <v>264.3</v>
      </c>
      <c r="H34" s="86">
        <v>0.6</v>
      </c>
      <c r="K34" s="114"/>
    </row>
    <row r="35" spans="1:11" ht="18.75" hidden="1" customHeight="1" x14ac:dyDescent="0.25">
      <c r="B35" s="113"/>
      <c r="C35" s="102">
        <f>SUM(C8:C34)</f>
        <v>73720.200000000041</v>
      </c>
      <c r="D35" s="102"/>
      <c r="E35" s="86"/>
      <c r="F35" s="102"/>
      <c r="G35" s="86">
        <f>ROUND('[5]11000'!F33,1)</f>
        <v>0</v>
      </c>
      <c r="H35" s="86">
        <f>ROUND('[5]11000'!H33,1)</f>
        <v>0</v>
      </c>
    </row>
    <row r="36" spans="1:11" ht="18.95" customHeight="1" x14ac:dyDescent="0.25">
      <c r="B36" s="121"/>
      <c r="C36" s="121"/>
      <c r="D36" s="121"/>
      <c r="E36" s="86"/>
      <c r="F36" s="121"/>
      <c r="G36" s="121"/>
    </row>
    <row r="37" spans="1:11" ht="15.75" x14ac:dyDescent="0.25">
      <c r="B37" s="121"/>
      <c r="C37" s="121"/>
      <c r="D37" s="121"/>
      <c r="E37" s="86"/>
      <c r="F37" s="121"/>
      <c r="G37" s="121"/>
    </row>
    <row r="38" spans="1:11" ht="15.75" x14ac:dyDescent="0.25">
      <c r="B38" s="121"/>
      <c r="C38" s="121"/>
      <c r="D38" s="121"/>
      <c r="E38" s="86"/>
      <c r="F38" s="121"/>
      <c r="G38" s="121"/>
    </row>
    <row r="39" spans="1:11" ht="15.75" x14ac:dyDescent="0.25">
      <c r="B39" s="121"/>
      <c r="C39" s="121"/>
      <c r="D39" s="121"/>
      <c r="E39" s="86"/>
      <c r="F39" s="121"/>
      <c r="G39" s="121"/>
    </row>
    <row r="40" spans="1:11" ht="15.75" x14ac:dyDescent="0.25">
      <c r="B40" s="121"/>
      <c r="C40" s="121"/>
      <c r="D40" s="121"/>
      <c r="E40" s="86"/>
      <c r="F40" s="121"/>
      <c r="G40" s="121"/>
    </row>
    <row r="41" spans="1:11" ht="15.75" x14ac:dyDescent="0.25">
      <c r="B41" s="121"/>
      <c r="C41" s="121"/>
      <c r="D41" s="121"/>
      <c r="E41" s="86"/>
      <c r="F41" s="121"/>
      <c r="G41" s="121"/>
    </row>
    <row r="42" spans="1:11" ht="15.75" x14ac:dyDescent="0.25">
      <c r="B42" s="121"/>
      <c r="C42" s="121"/>
      <c r="D42" s="121"/>
      <c r="E42" s="86"/>
      <c r="F42" s="121"/>
      <c r="G42" s="121"/>
    </row>
    <row r="43" spans="1:11" ht="15.75" x14ac:dyDescent="0.25">
      <c r="B43" s="121"/>
      <c r="C43" s="121"/>
      <c r="D43" s="121"/>
      <c r="E43" s="86"/>
      <c r="F43" s="121"/>
      <c r="G43" s="121"/>
    </row>
    <row r="44" spans="1:11" ht="15.75" x14ac:dyDescent="0.25">
      <c r="B44" s="121"/>
      <c r="C44" s="121"/>
      <c r="D44" s="121"/>
      <c r="E44" s="86"/>
      <c r="F44" s="121"/>
      <c r="G44" s="121"/>
    </row>
    <row r="45" spans="1:11" ht="15.75" x14ac:dyDescent="0.25">
      <c r="B45" s="121"/>
      <c r="C45" s="121"/>
      <c r="D45" s="121"/>
      <c r="E45" s="86"/>
      <c r="F45" s="121"/>
      <c r="G45" s="121"/>
    </row>
    <row r="46" spans="1:11" ht="15.75" x14ac:dyDescent="0.25">
      <c r="B46" s="121"/>
      <c r="C46" s="121"/>
      <c r="D46" s="121"/>
      <c r="E46" s="86"/>
      <c r="F46" s="121"/>
      <c r="G46" s="121"/>
    </row>
    <row r="47" spans="1:11" ht="15.75" x14ac:dyDescent="0.25">
      <c r="B47" s="121"/>
      <c r="C47" s="121"/>
      <c r="D47" s="121"/>
      <c r="E47" s="86"/>
      <c r="F47" s="121"/>
      <c r="G47" s="121"/>
    </row>
    <row r="48" spans="1:11" ht="15.75" x14ac:dyDescent="0.25">
      <c r="B48" s="121"/>
      <c r="C48" s="121"/>
      <c r="D48" s="121"/>
      <c r="E48" s="86"/>
      <c r="F48" s="121"/>
      <c r="G48" s="121"/>
    </row>
    <row r="49" spans="2:7" ht="15.75" x14ac:dyDescent="0.25">
      <c r="B49" s="121"/>
      <c r="C49" s="121"/>
      <c r="D49" s="121"/>
      <c r="E49" s="86"/>
      <c r="F49" s="121"/>
      <c r="G49" s="121"/>
    </row>
    <row r="50" spans="2:7" ht="15.75" x14ac:dyDescent="0.25">
      <c r="B50" s="121"/>
      <c r="C50" s="121"/>
      <c r="D50" s="121"/>
      <c r="E50" s="86"/>
      <c r="F50" s="121"/>
      <c r="G50" s="121"/>
    </row>
    <row r="51" spans="2:7" ht="15.75" x14ac:dyDescent="0.25">
      <c r="B51" s="121"/>
      <c r="C51" s="121"/>
      <c r="D51" s="121"/>
      <c r="E51" s="86"/>
      <c r="F51" s="121"/>
      <c r="G51" s="121"/>
    </row>
    <row r="52" spans="2:7" ht="15.75" x14ac:dyDescent="0.25">
      <c r="B52" s="121"/>
      <c r="C52" s="121"/>
      <c r="D52" s="121"/>
      <c r="E52" s="86"/>
      <c r="F52" s="121"/>
      <c r="G52" s="121"/>
    </row>
    <row r="53" spans="2:7" ht="15.75" x14ac:dyDescent="0.25">
      <c r="B53" s="121"/>
      <c r="C53" s="121"/>
      <c r="D53" s="121"/>
      <c r="E53" s="86"/>
      <c r="F53" s="121"/>
      <c r="G53" s="121"/>
    </row>
    <row r="54" spans="2:7" ht="15.75" x14ac:dyDescent="0.25">
      <c r="B54" s="121"/>
      <c r="C54" s="121"/>
      <c r="D54" s="121"/>
      <c r="E54" s="86"/>
      <c r="F54" s="121"/>
      <c r="G54" s="121"/>
    </row>
    <row r="55" spans="2:7" ht="15.75" x14ac:dyDescent="0.25">
      <c r="B55" s="121"/>
      <c r="C55" s="121"/>
      <c r="D55" s="121"/>
      <c r="E55" s="86"/>
      <c r="F55" s="121"/>
      <c r="G55" s="121"/>
    </row>
    <row r="56" spans="2:7" ht="15.75" x14ac:dyDescent="0.25">
      <c r="B56" s="121"/>
      <c r="C56" s="121"/>
      <c r="D56" s="121"/>
      <c r="E56" s="86"/>
      <c r="F56" s="121"/>
      <c r="G56" s="121"/>
    </row>
    <row r="57" spans="2:7" ht="15.75" x14ac:dyDescent="0.25">
      <c r="B57" s="121"/>
      <c r="C57" s="121"/>
      <c r="D57" s="121"/>
      <c r="E57" s="86"/>
      <c r="F57" s="121"/>
      <c r="G57" s="121"/>
    </row>
    <row r="58" spans="2:7" ht="15.75" x14ac:dyDescent="0.25">
      <c r="B58" s="121"/>
      <c r="C58" s="121"/>
      <c r="D58" s="121"/>
      <c r="E58" s="86"/>
      <c r="F58" s="121"/>
      <c r="G58" s="121"/>
    </row>
    <row r="59" spans="2:7" ht="15.75" x14ac:dyDescent="0.25">
      <c r="B59" s="121"/>
      <c r="C59" s="121"/>
      <c r="D59" s="121"/>
      <c r="E59" s="86"/>
      <c r="F59" s="121"/>
      <c r="G59" s="121"/>
    </row>
    <row r="60" spans="2:7" ht="15.75" x14ac:dyDescent="0.25">
      <c r="B60" s="121"/>
      <c r="C60" s="121"/>
      <c r="D60" s="121"/>
      <c r="E60" s="86"/>
      <c r="F60" s="121"/>
      <c r="G60" s="121"/>
    </row>
    <row r="61" spans="2:7" ht="15.75" x14ac:dyDescent="0.25">
      <c r="B61" s="121"/>
      <c r="C61" s="121"/>
      <c r="D61" s="121"/>
      <c r="E61" s="86"/>
      <c r="F61" s="121"/>
      <c r="G61" s="121"/>
    </row>
    <row r="62" spans="2:7" ht="15.75" x14ac:dyDescent="0.25">
      <c r="B62" s="121"/>
      <c r="C62" s="121"/>
      <c r="D62" s="121"/>
      <c r="E62" s="86"/>
      <c r="F62" s="121"/>
      <c r="G62" s="121"/>
    </row>
    <row r="63" spans="2:7" ht="15.75" x14ac:dyDescent="0.25">
      <c r="B63" s="121"/>
      <c r="C63" s="121"/>
      <c r="D63" s="121"/>
      <c r="E63" s="86"/>
      <c r="F63" s="121"/>
      <c r="G63" s="121"/>
    </row>
    <row r="64" spans="2:7" ht="15.75" x14ac:dyDescent="0.25">
      <c r="B64" s="121"/>
      <c r="C64" s="121"/>
      <c r="D64" s="121"/>
      <c r="E64" s="86"/>
      <c r="F64" s="121"/>
      <c r="G64" s="121"/>
    </row>
    <row r="65" spans="2:7" ht="15.75" x14ac:dyDescent="0.25">
      <c r="B65" s="121"/>
      <c r="C65" s="121"/>
      <c r="D65" s="121"/>
      <c r="E65" s="86"/>
      <c r="F65" s="121"/>
      <c r="G65" s="121"/>
    </row>
    <row r="66" spans="2:7" ht="15.75" x14ac:dyDescent="0.25">
      <c r="B66" s="121"/>
      <c r="C66" s="121"/>
      <c r="D66" s="121"/>
      <c r="E66" s="86"/>
      <c r="F66" s="121"/>
      <c r="G66" s="121"/>
    </row>
    <row r="67" spans="2:7" ht="15.75" x14ac:dyDescent="0.25">
      <c r="B67" s="121"/>
      <c r="C67" s="121"/>
      <c r="D67" s="121"/>
      <c r="E67" s="86"/>
      <c r="F67" s="121"/>
      <c r="G67" s="121"/>
    </row>
    <row r="68" spans="2:7" ht="15.75" x14ac:dyDescent="0.25">
      <c r="B68" s="121"/>
      <c r="C68" s="121"/>
      <c r="D68" s="121"/>
      <c r="E68" s="86"/>
      <c r="F68" s="121"/>
      <c r="G68" s="121"/>
    </row>
    <row r="69" spans="2:7" ht="15.75" x14ac:dyDescent="0.25">
      <c r="B69" s="121"/>
      <c r="C69" s="121"/>
      <c r="D69" s="121"/>
      <c r="E69" s="86"/>
      <c r="F69" s="121"/>
      <c r="G69" s="121"/>
    </row>
    <row r="70" spans="2:7" ht="15.75" x14ac:dyDescent="0.25">
      <c r="B70" s="121"/>
      <c r="C70" s="121"/>
      <c r="D70" s="121"/>
      <c r="E70" s="86"/>
      <c r="F70" s="121"/>
      <c r="G70" s="121"/>
    </row>
    <row r="71" spans="2:7" ht="15.75" x14ac:dyDescent="0.25">
      <c r="B71" s="121"/>
      <c r="C71" s="121"/>
      <c r="D71" s="121"/>
      <c r="E71" s="86"/>
      <c r="F71" s="121"/>
      <c r="G71" s="121"/>
    </row>
    <row r="72" spans="2:7" ht="15.75" x14ac:dyDescent="0.25">
      <c r="B72" s="121"/>
      <c r="C72" s="121"/>
      <c r="D72" s="121"/>
      <c r="E72" s="86"/>
      <c r="F72" s="121"/>
      <c r="G72" s="121"/>
    </row>
    <row r="73" spans="2:7" ht="15.75" x14ac:dyDescent="0.25">
      <c r="E73" s="86"/>
    </row>
    <row r="74" spans="2:7" ht="15.75" x14ac:dyDescent="0.25">
      <c r="E74" s="86"/>
    </row>
    <row r="75" spans="2:7" ht="15.75" x14ac:dyDescent="0.25">
      <c r="E75" s="86"/>
    </row>
    <row r="76" spans="2:7" ht="15.75" x14ac:dyDescent="0.25">
      <c r="E76" s="86"/>
    </row>
    <row r="77" spans="2:7" ht="15.75" x14ac:dyDescent="0.25">
      <c r="E77" s="86"/>
    </row>
    <row r="78" spans="2:7" ht="15.75" x14ac:dyDescent="0.25">
      <c r="E78" s="86"/>
    </row>
    <row r="79" spans="2:7" ht="15.75" x14ac:dyDescent="0.25">
      <c r="E79" s="86"/>
    </row>
    <row r="80" spans="2:7" ht="15.75" x14ac:dyDescent="0.25">
      <c r="E80" s="86"/>
    </row>
    <row r="81" spans="5:5" ht="15.75" x14ac:dyDescent="0.25">
      <c r="E81" s="86"/>
    </row>
    <row r="82" spans="5:5" ht="15.75" x14ac:dyDescent="0.25">
      <c r="E82" s="86"/>
    </row>
    <row r="83" spans="5:5" ht="15.75" x14ac:dyDescent="0.25">
      <c r="E83" s="86"/>
    </row>
    <row r="84" spans="5:5" ht="15.75" x14ac:dyDescent="0.25">
      <c r="E84" s="86"/>
    </row>
    <row r="85" spans="5:5" ht="15.75" x14ac:dyDescent="0.25">
      <c r="E85" s="86"/>
    </row>
    <row r="86" spans="5:5" ht="15.75" x14ac:dyDescent="0.25">
      <c r="E86" s="86"/>
    </row>
    <row r="87" spans="5:5" ht="15.75" x14ac:dyDescent="0.25">
      <c r="E87" s="86"/>
    </row>
    <row r="88" spans="5:5" ht="15.75" x14ac:dyDescent="0.25">
      <c r="E88" s="86"/>
    </row>
    <row r="89" spans="5:5" ht="15.75" x14ac:dyDescent="0.25">
      <c r="E89" s="86"/>
    </row>
    <row r="90" spans="5:5" ht="15.75" x14ac:dyDescent="0.25">
      <c r="E90" s="86"/>
    </row>
    <row r="91" spans="5:5" ht="15.75" x14ac:dyDescent="0.25">
      <c r="E91" s="86"/>
    </row>
    <row r="92" spans="5:5" ht="15.75" x14ac:dyDescent="0.25">
      <c r="E92" s="86"/>
    </row>
    <row r="93" spans="5:5" ht="15.75" x14ac:dyDescent="0.25">
      <c r="E93" s="86"/>
    </row>
    <row r="94" spans="5:5" ht="15.75" x14ac:dyDescent="0.25">
      <c r="E94" s="86"/>
    </row>
    <row r="95" spans="5:5" ht="15.75" x14ac:dyDescent="0.25">
      <c r="E95" s="86"/>
    </row>
    <row r="96" spans="5:5" ht="15.75" x14ac:dyDescent="0.25">
      <c r="E96" s="86"/>
    </row>
    <row r="97" spans="5:5" ht="15.75" x14ac:dyDescent="0.25">
      <c r="E97" s="86"/>
    </row>
    <row r="98" spans="5:5" ht="15.75" x14ac:dyDescent="0.25">
      <c r="E98" s="86"/>
    </row>
    <row r="99" spans="5:5" ht="15.75" x14ac:dyDescent="0.25">
      <c r="E99" s="86"/>
    </row>
    <row r="100" spans="5:5" ht="15.75" x14ac:dyDescent="0.25">
      <c r="E100" s="86"/>
    </row>
    <row r="101" spans="5:5" ht="15.75" x14ac:dyDescent="0.25">
      <c r="E101" s="86"/>
    </row>
    <row r="102" spans="5:5" ht="15.75" x14ac:dyDescent="0.25">
      <c r="E102" s="86"/>
    </row>
    <row r="103" spans="5:5" ht="15.75" x14ac:dyDescent="0.25">
      <c r="E103" s="86"/>
    </row>
    <row r="104" spans="5:5" ht="15.75" x14ac:dyDescent="0.25">
      <c r="E104" s="86"/>
    </row>
    <row r="105" spans="5:5" ht="15.75" x14ac:dyDescent="0.25">
      <c r="E105" s="86"/>
    </row>
    <row r="106" spans="5:5" ht="15.75" x14ac:dyDescent="0.25">
      <c r="E106" s="86"/>
    </row>
    <row r="107" spans="5:5" ht="15.75" x14ac:dyDescent="0.25">
      <c r="E107" s="86"/>
    </row>
    <row r="108" spans="5:5" ht="15.75" x14ac:dyDescent="0.25">
      <c r="E108" s="86"/>
    </row>
    <row r="109" spans="5:5" ht="15.75" x14ac:dyDescent="0.25">
      <c r="E109" s="86"/>
    </row>
    <row r="110" spans="5:5" ht="15.75" x14ac:dyDescent="0.25">
      <c r="E110" s="86"/>
    </row>
    <row r="111" spans="5:5" ht="15.75" x14ac:dyDescent="0.25">
      <c r="E111" s="86"/>
    </row>
    <row r="112" spans="5:5" ht="15.75" x14ac:dyDescent="0.25">
      <c r="E112" s="86"/>
    </row>
    <row r="113" spans="5:5" ht="15.75" x14ac:dyDescent="0.25">
      <c r="E113" s="86"/>
    </row>
    <row r="114" spans="5:5" ht="15.75" x14ac:dyDescent="0.25">
      <c r="E114" s="86"/>
    </row>
    <row r="115" spans="5:5" ht="15.75" x14ac:dyDescent="0.25">
      <c r="E115" s="86"/>
    </row>
    <row r="116" spans="5:5" ht="15.75" x14ac:dyDescent="0.25">
      <c r="E116" s="86"/>
    </row>
    <row r="117" spans="5:5" ht="15.75" x14ac:dyDescent="0.25">
      <c r="E117" s="86"/>
    </row>
    <row r="118" spans="5:5" ht="15.75" x14ac:dyDescent="0.25">
      <c r="E118" s="86"/>
    </row>
    <row r="119" spans="5:5" ht="15.75" x14ac:dyDescent="0.25">
      <c r="E119" s="86"/>
    </row>
    <row r="120" spans="5:5" ht="15.75" x14ac:dyDescent="0.25">
      <c r="E120" s="86"/>
    </row>
    <row r="121" spans="5:5" ht="15.75" x14ac:dyDescent="0.25">
      <c r="E121" s="86"/>
    </row>
    <row r="122" spans="5:5" ht="15.75" x14ac:dyDescent="0.25">
      <c r="E122" s="86"/>
    </row>
    <row r="123" spans="5:5" ht="15.75" x14ac:dyDescent="0.25">
      <c r="E123" s="86"/>
    </row>
    <row r="124" spans="5:5" ht="15.75" x14ac:dyDescent="0.25">
      <c r="E124" s="86"/>
    </row>
    <row r="125" spans="5:5" ht="15.75" x14ac:dyDescent="0.25">
      <c r="E125" s="86"/>
    </row>
    <row r="126" spans="5:5" ht="15.75" x14ac:dyDescent="0.25">
      <c r="E126" s="86"/>
    </row>
    <row r="127" spans="5:5" ht="15.75" x14ac:dyDescent="0.25">
      <c r="E127" s="86"/>
    </row>
    <row r="128" spans="5:5" ht="15.75" x14ac:dyDescent="0.25">
      <c r="E128" s="86"/>
    </row>
    <row r="129" spans="5:5" ht="15.75" x14ac:dyDescent="0.25">
      <c r="E129" s="86"/>
    </row>
    <row r="130" spans="5:5" ht="15.75" x14ac:dyDescent="0.25">
      <c r="E130" s="86"/>
    </row>
    <row r="131" spans="5:5" ht="15.75" x14ac:dyDescent="0.25">
      <c r="E131" s="86"/>
    </row>
    <row r="132" spans="5:5" ht="15.75" x14ac:dyDescent="0.25">
      <c r="E132" s="86"/>
    </row>
    <row r="133" spans="5:5" ht="15.75" x14ac:dyDescent="0.25">
      <c r="E133" s="86"/>
    </row>
    <row r="134" spans="5:5" ht="15.75" x14ac:dyDescent="0.25">
      <c r="E134" s="86"/>
    </row>
    <row r="135" spans="5:5" ht="15.75" x14ac:dyDescent="0.25">
      <c r="E135" s="86"/>
    </row>
    <row r="136" spans="5:5" ht="15.75" x14ac:dyDescent="0.25">
      <c r="E136" s="86"/>
    </row>
    <row r="137" spans="5:5" ht="15.75" x14ac:dyDescent="0.25">
      <c r="E137" s="86"/>
    </row>
    <row r="138" spans="5:5" ht="15.75" x14ac:dyDescent="0.25">
      <c r="E138" s="86"/>
    </row>
    <row r="139" spans="5:5" ht="15.75" x14ac:dyDescent="0.25">
      <c r="E139" s="86"/>
    </row>
    <row r="140" spans="5:5" ht="15.75" x14ac:dyDescent="0.25">
      <c r="E140" s="86"/>
    </row>
    <row r="141" spans="5:5" ht="15.75" x14ac:dyDescent="0.25">
      <c r="E141" s="86"/>
    </row>
    <row r="142" spans="5:5" ht="15.75" x14ac:dyDescent="0.25">
      <c r="E142" s="86"/>
    </row>
    <row r="143" spans="5:5" ht="15.75" x14ac:dyDescent="0.25">
      <c r="E143" s="86"/>
    </row>
    <row r="144" spans="5:5" ht="15.75" x14ac:dyDescent="0.25">
      <c r="E144" s="86"/>
    </row>
    <row r="145" spans="5:5" ht="15.75" x14ac:dyDescent="0.25">
      <c r="E145" s="86"/>
    </row>
    <row r="146" spans="5:5" ht="15.75" x14ac:dyDescent="0.25">
      <c r="E146" s="86"/>
    </row>
    <row r="147" spans="5:5" ht="15.75" x14ac:dyDescent="0.25">
      <c r="E147" s="86"/>
    </row>
    <row r="148" spans="5:5" ht="15.75" x14ac:dyDescent="0.25">
      <c r="E148" s="86"/>
    </row>
    <row r="149" spans="5:5" ht="15.75" x14ac:dyDescent="0.25">
      <c r="E149" s="86"/>
    </row>
    <row r="150" spans="5:5" ht="15.75" x14ac:dyDescent="0.25">
      <c r="E150" s="86"/>
    </row>
    <row r="151" spans="5:5" ht="15.75" x14ac:dyDescent="0.25">
      <c r="E151" s="86"/>
    </row>
    <row r="152" spans="5:5" ht="15.75" x14ac:dyDescent="0.25">
      <c r="E152" s="86"/>
    </row>
    <row r="153" spans="5:5" ht="15.75" x14ac:dyDescent="0.25">
      <c r="E153" s="86"/>
    </row>
    <row r="154" spans="5:5" ht="15.75" x14ac:dyDescent="0.25">
      <c r="E154" s="86"/>
    </row>
    <row r="155" spans="5:5" ht="15.75" x14ac:dyDescent="0.25">
      <c r="E155" s="86"/>
    </row>
    <row r="156" spans="5:5" ht="15.75" x14ac:dyDescent="0.25">
      <c r="E156" s="86"/>
    </row>
    <row r="157" spans="5:5" ht="15.75" x14ac:dyDescent="0.25">
      <c r="E157" s="86"/>
    </row>
    <row r="158" spans="5:5" ht="15.75" x14ac:dyDescent="0.25">
      <c r="E158" s="86"/>
    </row>
    <row r="159" spans="5:5" ht="15.75" x14ac:dyDescent="0.25">
      <c r="E159" s="86"/>
    </row>
    <row r="160" spans="5:5" ht="15.75" x14ac:dyDescent="0.25">
      <c r="E160" s="86"/>
    </row>
    <row r="161" spans="5:5" ht="15.75" x14ac:dyDescent="0.25">
      <c r="E161" s="86"/>
    </row>
    <row r="162" spans="5:5" ht="15.75" x14ac:dyDescent="0.25">
      <c r="E162" s="86"/>
    </row>
    <row r="163" spans="5:5" ht="15.75" x14ac:dyDescent="0.25">
      <c r="E163" s="86"/>
    </row>
    <row r="164" spans="5:5" ht="15.75" x14ac:dyDescent="0.25">
      <c r="E164" s="86"/>
    </row>
    <row r="165" spans="5:5" ht="15.75" x14ac:dyDescent="0.25">
      <c r="E165" s="86"/>
    </row>
    <row r="166" spans="5:5" ht="15.75" x14ac:dyDescent="0.25">
      <c r="E166" s="86"/>
    </row>
    <row r="167" spans="5:5" ht="15.75" x14ac:dyDescent="0.25">
      <c r="E167" s="86"/>
    </row>
    <row r="168" spans="5:5" ht="15.75" x14ac:dyDescent="0.25">
      <c r="E168" s="86"/>
    </row>
    <row r="169" spans="5:5" ht="15.75" x14ac:dyDescent="0.25">
      <c r="E169" s="86"/>
    </row>
    <row r="170" spans="5:5" ht="15.75" x14ac:dyDescent="0.25">
      <c r="E170" s="86"/>
    </row>
    <row r="171" spans="5:5" ht="15.75" x14ac:dyDescent="0.25">
      <c r="E171" s="86"/>
    </row>
    <row r="172" spans="5:5" ht="15.75" x14ac:dyDescent="0.25">
      <c r="E172" s="86"/>
    </row>
    <row r="173" spans="5:5" ht="15.75" x14ac:dyDescent="0.25">
      <c r="E173" s="86"/>
    </row>
    <row r="174" spans="5:5" ht="15.75" x14ac:dyDescent="0.25">
      <c r="E174" s="86"/>
    </row>
    <row r="175" spans="5:5" ht="15.75" x14ac:dyDescent="0.25">
      <c r="E175" s="86"/>
    </row>
    <row r="176" spans="5:5" ht="15.75" x14ac:dyDescent="0.25">
      <c r="E176" s="86"/>
    </row>
    <row r="177" spans="5:5" ht="15.75" x14ac:dyDescent="0.25">
      <c r="E177" s="86"/>
    </row>
    <row r="178" spans="5:5" ht="15.75" x14ac:dyDescent="0.25">
      <c r="E178" s="86"/>
    </row>
    <row r="179" spans="5:5" ht="15.75" x14ac:dyDescent="0.25">
      <c r="E179" s="86"/>
    </row>
    <row r="180" spans="5:5" ht="15.75" x14ac:dyDescent="0.25">
      <c r="E180" s="86"/>
    </row>
    <row r="181" spans="5:5" ht="15.75" x14ac:dyDescent="0.25">
      <c r="E181" s="86"/>
    </row>
    <row r="182" spans="5:5" ht="15.75" x14ac:dyDescent="0.25">
      <c r="E182" s="86"/>
    </row>
    <row r="183" spans="5:5" ht="15.75" x14ac:dyDescent="0.25">
      <c r="E183" s="86"/>
    </row>
    <row r="184" spans="5:5" ht="15.75" x14ac:dyDescent="0.25">
      <c r="E184" s="86"/>
    </row>
    <row r="185" spans="5:5" ht="15.75" x14ac:dyDescent="0.25">
      <c r="E185" s="86"/>
    </row>
    <row r="186" spans="5:5" ht="15.75" x14ac:dyDescent="0.25">
      <c r="E186" s="86"/>
    </row>
    <row r="187" spans="5:5" ht="15.75" x14ac:dyDescent="0.25">
      <c r="E187" s="86"/>
    </row>
    <row r="188" spans="5:5" ht="15.75" x14ac:dyDescent="0.25">
      <c r="E188" s="86"/>
    </row>
    <row r="189" spans="5:5" ht="15.75" x14ac:dyDescent="0.25">
      <c r="E189" s="86"/>
    </row>
    <row r="190" spans="5:5" ht="15.75" x14ac:dyDescent="0.25">
      <c r="E190" s="86"/>
    </row>
    <row r="191" spans="5:5" ht="15.75" x14ac:dyDescent="0.25">
      <c r="E191" s="86"/>
    </row>
    <row r="192" spans="5:5" ht="15.75" x14ac:dyDescent="0.25">
      <c r="E192" s="86"/>
    </row>
    <row r="193" spans="5:5" ht="15.75" x14ac:dyDescent="0.25">
      <c r="E193" s="86"/>
    </row>
    <row r="194" spans="5:5" ht="15.75" x14ac:dyDescent="0.25">
      <c r="E194" s="86"/>
    </row>
    <row r="195" spans="5:5" ht="15.75" x14ac:dyDescent="0.25">
      <c r="E195" s="86"/>
    </row>
    <row r="196" spans="5:5" ht="15.75" x14ac:dyDescent="0.25">
      <c r="E196" s="86"/>
    </row>
    <row r="197" spans="5:5" ht="15.75" x14ac:dyDescent="0.25">
      <c r="E197" s="86"/>
    </row>
    <row r="198" spans="5:5" ht="15.75" x14ac:dyDescent="0.25">
      <c r="E198" s="86"/>
    </row>
    <row r="199" spans="5:5" ht="15.75" x14ac:dyDescent="0.25">
      <c r="E199" s="86"/>
    </row>
    <row r="200" spans="5:5" ht="15.75" x14ac:dyDescent="0.25">
      <c r="E200" s="86"/>
    </row>
    <row r="201" spans="5:5" ht="15.75" x14ac:dyDescent="0.25">
      <c r="E201" s="86"/>
    </row>
    <row r="202" spans="5:5" ht="15.75" x14ac:dyDescent="0.25">
      <c r="E202" s="86"/>
    </row>
    <row r="203" spans="5:5" ht="15.75" x14ac:dyDescent="0.25">
      <c r="E203" s="86"/>
    </row>
    <row r="204" spans="5:5" ht="15.75" x14ac:dyDescent="0.25">
      <c r="E204" s="86"/>
    </row>
    <row r="205" spans="5:5" ht="15.75" x14ac:dyDescent="0.25">
      <c r="E205" s="86"/>
    </row>
    <row r="206" spans="5:5" ht="15.75" x14ac:dyDescent="0.25">
      <c r="E206" s="86"/>
    </row>
    <row r="207" spans="5:5" ht="15.75" x14ac:dyDescent="0.25">
      <c r="E207" s="86"/>
    </row>
    <row r="208" spans="5:5" ht="15.75" x14ac:dyDescent="0.25">
      <c r="E208" s="86"/>
    </row>
    <row r="209" spans="5:5" ht="15.75" x14ac:dyDescent="0.25">
      <c r="E209" s="86"/>
    </row>
    <row r="210" spans="5:5" ht="15.75" x14ac:dyDescent="0.25">
      <c r="E210" s="86"/>
    </row>
    <row r="211" spans="5:5" ht="15.75" x14ac:dyDescent="0.25">
      <c r="E211" s="86"/>
    </row>
    <row r="212" spans="5:5" ht="15.75" x14ac:dyDescent="0.25">
      <c r="E212" s="86"/>
    </row>
    <row r="213" spans="5:5" ht="15.75" x14ac:dyDescent="0.25">
      <c r="E213" s="86"/>
    </row>
    <row r="214" spans="5:5" ht="15.75" x14ac:dyDescent="0.25">
      <c r="E214" s="86"/>
    </row>
    <row r="215" spans="5:5" ht="15.75" x14ac:dyDescent="0.25">
      <c r="E215" s="86"/>
    </row>
    <row r="216" spans="5:5" ht="15.75" x14ac:dyDescent="0.25">
      <c r="E216" s="86"/>
    </row>
    <row r="217" spans="5:5" ht="15.75" x14ac:dyDescent="0.25">
      <c r="E217" s="86"/>
    </row>
    <row r="218" spans="5:5" ht="15.75" x14ac:dyDescent="0.25">
      <c r="E218" s="86"/>
    </row>
    <row r="219" spans="5:5" ht="15.75" x14ac:dyDescent="0.25">
      <c r="E219" s="86"/>
    </row>
    <row r="220" spans="5:5" ht="15.75" x14ac:dyDescent="0.25">
      <c r="E220" s="86"/>
    </row>
    <row r="221" spans="5:5" ht="15.75" x14ac:dyDescent="0.25">
      <c r="E221" s="86"/>
    </row>
    <row r="222" spans="5:5" ht="15.75" x14ac:dyDescent="0.25">
      <c r="E222" s="86"/>
    </row>
    <row r="223" spans="5:5" ht="15.75" x14ac:dyDescent="0.25">
      <c r="E223" s="86"/>
    </row>
    <row r="224" spans="5:5" ht="15.75" x14ac:dyDescent="0.25">
      <c r="E224" s="86"/>
    </row>
    <row r="225" spans="5:5" ht="15.75" x14ac:dyDescent="0.25">
      <c r="E225" s="86"/>
    </row>
    <row r="226" spans="5:5" ht="15.75" x14ac:dyDescent="0.25">
      <c r="E226" s="86"/>
    </row>
    <row r="227" spans="5:5" ht="15.75" x14ac:dyDescent="0.25">
      <c r="E227" s="86"/>
    </row>
    <row r="228" spans="5:5" ht="15.75" x14ac:dyDescent="0.25">
      <c r="E228" s="86"/>
    </row>
    <row r="229" spans="5:5" ht="15.75" x14ac:dyDescent="0.25">
      <c r="E229" s="86"/>
    </row>
    <row r="230" spans="5:5" ht="15.75" x14ac:dyDescent="0.25">
      <c r="E230" s="86"/>
    </row>
    <row r="231" spans="5:5" ht="15.75" x14ac:dyDescent="0.25">
      <c r="E231" s="86"/>
    </row>
    <row r="232" spans="5:5" ht="15.75" x14ac:dyDescent="0.25">
      <c r="E232" s="86"/>
    </row>
    <row r="233" spans="5:5" ht="15.75" x14ac:dyDescent="0.25">
      <c r="E233" s="86"/>
    </row>
    <row r="234" spans="5:5" ht="15.75" x14ac:dyDescent="0.25">
      <c r="E234" s="86"/>
    </row>
    <row r="235" spans="5:5" ht="15.75" x14ac:dyDescent="0.25">
      <c r="E235" s="86"/>
    </row>
    <row r="236" spans="5:5" ht="15.75" x14ac:dyDescent="0.25">
      <c r="E236" s="86"/>
    </row>
    <row r="237" spans="5:5" ht="15.75" x14ac:dyDescent="0.25">
      <c r="E237" s="86"/>
    </row>
    <row r="238" spans="5:5" ht="15.75" x14ac:dyDescent="0.25">
      <c r="E238" s="86"/>
    </row>
    <row r="239" spans="5:5" ht="15.75" x14ac:dyDescent="0.25">
      <c r="E239" s="86"/>
    </row>
    <row r="240" spans="5:5" ht="15.75" x14ac:dyDescent="0.25">
      <c r="E240" s="86"/>
    </row>
    <row r="241" spans="5:5" ht="15.75" x14ac:dyDescent="0.25">
      <c r="E241" s="86"/>
    </row>
    <row r="242" spans="5:5" ht="15.75" x14ac:dyDescent="0.25">
      <c r="E242" s="86"/>
    </row>
    <row r="243" spans="5:5" ht="15.75" x14ac:dyDescent="0.25">
      <c r="E243" s="86"/>
    </row>
    <row r="244" spans="5:5" ht="15.75" x14ac:dyDescent="0.25">
      <c r="E244" s="86"/>
    </row>
    <row r="245" spans="5:5" ht="15.75" x14ac:dyDescent="0.25">
      <c r="E245" s="86"/>
    </row>
    <row r="246" spans="5:5" ht="15.75" x14ac:dyDescent="0.25">
      <c r="E246" s="86"/>
    </row>
    <row r="247" spans="5:5" ht="15.75" x14ac:dyDescent="0.25">
      <c r="E247" s="86"/>
    </row>
    <row r="248" spans="5:5" ht="15.75" x14ac:dyDescent="0.25">
      <c r="E248" s="86"/>
    </row>
    <row r="249" spans="5:5" ht="15.75" x14ac:dyDescent="0.25">
      <c r="E249" s="86"/>
    </row>
    <row r="250" spans="5:5" ht="15.75" x14ac:dyDescent="0.25">
      <c r="E250" s="86"/>
    </row>
    <row r="251" spans="5:5" ht="15.75" x14ac:dyDescent="0.25">
      <c r="E251" s="86"/>
    </row>
    <row r="252" spans="5:5" ht="15.75" x14ac:dyDescent="0.25">
      <c r="E252" s="86"/>
    </row>
    <row r="253" spans="5:5" ht="15.75" x14ac:dyDescent="0.25">
      <c r="E253" s="86"/>
    </row>
    <row r="254" spans="5:5" ht="15.75" x14ac:dyDescent="0.25">
      <c r="E254" s="86"/>
    </row>
    <row r="255" spans="5:5" ht="15.75" x14ac:dyDescent="0.25">
      <c r="E255" s="86"/>
    </row>
    <row r="256" spans="5:5" ht="15.75" x14ac:dyDescent="0.25">
      <c r="E256" s="86"/>
    </row>
    <row r="257" spans="5:5" ht="15.75" x14ac:dyDescent="0.25">
      <c r="E257" s="86"/>
    </row>
    <row r="258" spans="5:5" ht="15.75" x14ac:dyDescent="0.25">
      <c r="E258" s="86"/>
    </row>
    <row r="259" spans="5:5" ht="15.75" x14ac:dyDescent="0.25">
      <c r="E259" s="86"/>
    </row>
    <row r="260" spans="5:5" ht="15.75" x14ac:dyDescent="0.25">
      <c r="E260" s="86"/>
    </row>
    <row r="261" spans="5:5" ht="15.75" x14ac:dyDescent="0.25">
      <c r="E261" s="86"/>
    </row>
    <row r="262" spans="5:5" ht="15.75" x14ac:dyDescent="0.25">
      <c r="E262" s="86"/>
    </row>
    <row r="263" spans="5:5" ht="15.75" x14ac:dyDescent="0.25">
      <c r="E263" s="86"/>
    </row>
    <row r="264" spans="5:5" ht="15.75" x14ac:dyDescent="0.25">
      <c r="E264" s="86"/>
    </row>
    <row r="265" spans="5:5" ht="15.75" x14ac:dyDescent="0.25">
      <c r="E265" s="86"/>
    </row>
    <row r="266" spans="5:5" ht="15.75" x14ac:dyDescent="0.25">
      <c r="E266" s="86"/>
    </row>
    <row r="267" spans="5:5" ht="15.75" x14ac:dyDescent="0.25">
      <c r="E267" s="86"/>
    </row>
    <row r="268" spans="5:5" ht="15.75" x14ac:dyDescent="0.25">
      <c r="E268" s="86"/>
    </row>
    <row r="269" spans="5:5" ht="15.75" x14ac:dyDescent="0.25">
      <c r="E269" s="86"/>
    </row>
    <row r="270" spans="5:5" ht="15.75" x14ac:dyDescent="0.25">
      <c r="E270" s="86"/>
    </row>
    <row r="271" spans="5:5" ht="15.75" x14ac:dyDescent="0.25">
      <c r="E271" s="86"/>
    </row>
    <row r="272" spans="5:5" ht="15.75" x14ac:dyDescent="0.25">
      <c r="E272" s="86"/>
    </row>
    <row r="273" spans="5:5" ht="15.75" x14ac:dyDescent="0.25">
      <c r="E273" s="86"/>
    </row>
    <row r="274" spans="5:5" ht="15.75" x14ac:dyDescent="0.25">
      <c r="E274" s="86"/>
    </row>
    <row r="275" spans="5:5" ht="15.75" x14ac:dyDescent="0.25">
      <c r="E275" s="86"/>
    </row>
    <row r="276" spans="5:5" ht="15.75" x14ac:dyDescent="0.25">
      <c r="E276" s="86"/>
    </row>
    <row r="277" spans="5:5" ht="15.75" x14ac:dyDescent="0.25">
      <c r="E277" s="86"/>
    </row>
    <row r="278" spans="5:5" ht="15.75" x14ac:dyDescent="0.25">
      <c r="E278" s="86"/>
    </row>
    <row r="279" spans="5:5" ht="15.75" x14ac:dyDescent="0.25">
      <c r="E279" s="86"/>
    </row>
    <row r="280" spans="5:5" ht="15.75" x14ac:dyDescent="0.25">
      <c r="E280" s="86"/>
    </row>
    <row r="281" spans="5:5" ht="15.75" x14ac:dyDescent="0.25">
      <c r="E281" s="86"/>
    </row>
    <row r="282" spans="5:5" ht="15.75" x14ac:dyDescent="0.25">
      <c r="E282" s="86"/>
    </row>
    <row r="283" spans="5:5" ht="15.75" x14ac:dyDescent="0.25">
      <c r="E283" s="86"/>
    </row>
    <row r="284" spans="5:5" ht="15.75" x14ac:dyDescent="0.25">
      <c r="E284" s="86"/>
    </row>
    <row r="285" spans="5:5" ht="15.75" x14ac:dyDescent="0.25">
      <c r="E285" s="86"/>
    </row>
    <row r="286" spans="5:5" ht="15.75" x14ac:dyDescent="0.25">
      <c r="E286" s="86"/>
    </row>
    <row r="287" spans="5:5" ht="15.75" x14ac:dyDescent="0.25">
      <c r="E287" s="86"/>
    </row>
    <row r="288" spans="5:5" ht="15.75" x14ac:dyDescent="0.25">
      <c r="E288" s="86"/>
    </row>
    <row r="289" spans="5:5" ht="15.75" x14ac:dyDescent="0.25">
      <c r="E289" s="86"/>
    </row>
    <row r="290" spans="5:5" ht="15.75" x14ac:dyDescent="0.25">
      <c r="E290" s="86"/>
    </row>
    <row r="291" spans="5:5" ht="15.75" x14ac:dyDescent="0.25">
      <c r="E291" s="86"/>
    </row>
    <row r="292" spans="5:5" ht="15.75" x14ac:dyDescent="0.25">
      <c r="E292" s="86"/>
    </row>
    <row r="293" spans="5:5" ht="15.75" x14ac:dyDescent="0.25">
      <c r="E293" s="86"/>
    </row>
    <row r="294" spans="5:5" ht="15.75" x14ac:dyDescent="0.25">
      <c r="E294" s="86"/>
    </row>
    <row r="295" spans="5:5" ht="15.75" x14ac:dyDescent="0.25">
      <c r="E295" s="86"/>
    </row>
    <row r="296" spans="5:5" ht="15.75" x14ac:dyDescent="0.25">
      <c r="E296" s="86"/>
    </row>
    <row r="297" spans="5:5" ht="15.75" x14ac:dyDescent="0.25">
      <c r="E297" s="86"/>
    </row>
    <row r="298" spans="5:5" ht="15.75" x14ac:dyDescent="0.25">
      <c r="E298" s="86"/>
    </row>
    <row r="299" spans="5:5" ht="15.75" x14ac:dyDescent="0.25">
      <c r="E299" s="86"/>
    </row>
    <row r="300" spans="5:5" ht="15.75" x14ac:dyDescent="0.25">
      <c r="E300" s="86"/>
    </row>
    <row r="301" spans="5:5" ht="15.75" x14ac:dyDescent="0.25">
      <c r="E301" s="86"/>
    </row>
    <row r="302" spans="5:5" ht="15.75" x14ac:dyDescent="0.25">
      <c r="E302" s="86"/>
    </row>
    <row r="303" spans="5:5" ht="15.75" x14ac:dyDescent="0.25">
      <c r="E303" s="86"/>
    </row>
    <row r="304" spans="5:5" ht="15.75" x14ac:dyDescent="0.25">
      <c r="E304" s="86"/>
    </row>
    <row r="305" spans="5:5" ht="15.75" x14ac:dyDescent="0.25">
      <c r="E305" s="86"/>
    </row>
    <row r="306" spans="5:5" ht="15.75" x14ac:dyDescent="0.25">
      <c r="E306" s="86"/>
    </row>
    <row r="307" spans="5:5" ht="15.75" x14ac:dyDescent="0.25">
      <c r="E307" s="86"/>
    </row>
    <row r="308" spans="5:5" ht="15.75" x14ac:dyDescent="0.25">
      <c r="E308" s="86"/>
    </row>
    <row r="309" spans="5:5" ht="15.75" x14ac:dyDescent="0.25">
      <c r="E309" s="86"/>
    </row>
    <row r="310" spans="5:5" ht="15.75" x14ac:dyDescent="0.25">
      <c r="E310" s="86"/>
    </row>
    <row r="311" spans="5:5" ht="15.75" x14ac:dyDescent="0.25">
      <c r="E311" s="86"/>
    </row>
    <row r="312" spans="5:5" ht="15.75" x14ac:dyDescent="0.25">
      <c r="E312" s="86"/>
    </row>
    <row r="313" spans="5:5" ht="15.75" x14ac:dyDescent="0.25">
      <c r="E313" s="86"/>
    </row>
    <row r="314" spans="5:5" ht="15.75" x14ac:dyDescent="0.25">
      <c r="E314" s="86"/>
    </row>
    <row r="315" spans="5:5" ht="15.75" x14ac:dyDescent="0.25">
      <c r="E315" s="86"/>
    </row>
    <row r="316" spans="5:5" ht="15.75" x14ac:dyDescent="0.25">
      <c r="E316" s="86"/>
    </row>
    <row r="317" spans="5:5" ht="15.75" x14ac:dyDescent="0.25">
      <c r="E317" s="86"/>
    </row>
    <row r="318" spans="5:5" ht="15.75" x14ac:dyDescent="0.25">
      <c r="E318" s="86"/>
    </row>
    <row r="319" spans="5:5" ht="15.75" x14ac:dyDescent="0.25">
      <c r="E319" s="86"/>
    </row>
    <row r="320" spans="5:5" ht="15.75" x14ac:dyDescent="0.25">
      <c r="E320" s="86"/>
    </row>
    <row r="321" spans="5:5" ht="15.75" x14ac:dyDescent="0.25">
      <c r="E321" s="86"/>
    </row>
    <row r="322" spans="5:5" ht="15.75" x14ac:dyDescent="0.25">
      <c r="E322" s="86"/>
    </row>
    <row r="323" spans="5:5" ht="15.75" x14ac:dyDescent="0.25">
      <c r="E323" s="86"/>
    </row>
    <row r="324" spans="5:5" ht="15.75" x14ac:dyDescent="0.25">
      <c r="E324" s="86"/>
    </row>
    <row r="325" spans="5:5" ht="15.75" x14ac:dyDescent="0.25">
      <c r="E325" s="86"/>
    </row>
    <row r="326" spans="5:5" ht="15.75" x14ac:dyDescent="0.25">
      <c r="E326" s="86"/>
    </row>
    <row r="327" spans="5:5" ht="15.75" x14ac:dyDescent="0.25">
      <c r="E327" s="86"/>
    </row>
    <row r="328" spans="5:5" ht="15.75" x14ac:dyDescent="0.25">
      <c r="E328" s="86"/>
    </row>
    <row r="329" spans="5:5" ht="15.75" x14ac:dyDescent="0.25">
      <c r="E329" s="86"/>
    </row>
    <row r="330" spans="5:5" ht="15.75" x14ac:dyDescent="0.25">
      <c r="E330" s="86"/>
    </row>
    <row r="331" spans="5:5" ht="15.75" x14ac:dyDescent="0.25">
      <c r="E331" s="86"/>
    </row>
    <row r="332" spans="5:5" ht="15.75" x14ac:dyDescent="0.25">
      <c r="E332" s="86"/>
    </row>
    <row r="333" spans="5:5" ht="15.75" x14ac:dyDescent="0.25">
      <c r="E333" s="86"/>
    </row>
    <row r="334" spans="5:5" ht="15.75" x14ac:dyDescent="0.25">
      <c r="E334" s="86"/>
    </row>
    <row r="335" spans="5:5" ht="15.75" x14ac:dyDescent="0.25">
      <c r="E335" s="86"/>
    </row>
    <row r="336" spans="5:5" ht="15.75" x14ac:dyDescent="0.25">
      <c r="E336" s="86"/>
    </row>
    <row r="337" spans="5:5" ht="15.75" x14ac:dyDescent="0.25">
      <c r="E337" s="86"/>
    </row>
    <row r="338" spans="5:5" ht="15.75" x14ac:dyDescent="0.25">
      <c r="E338" s="86"/>
    </row>
    <row r="339" spans="5:5" ht="15.75" x14ac:dyDescent="0.25">
      <c r="E339" s="86"/>
    </row>
    <row r="340" spans="5:5" ht="15.75" x14ac:dyDescent="0.25">
      <c r="E340" s="86"/>
    </row>
    <row r="341" spans="5:5" ht="15.75" x14ac:dyDescent="0.25">
      <c r="E341" s="86"/>
    </row>
    <row r="342" spans="5:5" ht="15.75" x14ac:dyDescent="0.25">
      <c r="E342" s="86"/>
    </row>
    <row r="343" spans="5:5" ht="15.75" x14ac:dyDescent="0.25">
      <c r="E343" s="86"/>
    </row>
    <row r="344" spans="5:5" ht="15.75" x14ac:dyDescent="0.25">
      <c r="E344" s="86"/>
    </row>
    <row r="345" spans="5:5" ht="15.75" x14ac:dyDescent="0.25">
      <c r="E345" s="86"/>
    </row>
    <row r="346" spans="5:5" ht="15.75" x14ac:dyDescent="0.25">
      <c r="E346" s="86"/>
    </row>
    <row r="347" spans="5:5" ht="15.75" x14ac:dyDescent="0.25">
      <c r="E347" s="86"/>
    </row>
    <row r="348" spans="5:5" ht="15.75" x14ac:dyDescent="0.25">
      <c r="E348" s="86"/>
    </row>
    <row r="349" spans="5:5" ht="15.75" x14ac:dyDescent="0.25">
      <c r="E349" s="86"/>
    </row>
    <row r="350" spans="5:5" ht="15.75" x14ac:dyDescent="0.25">
      <c r="E350" s="86"/>
    </row>
    <row r="351" spans="5:5" ht="15.75" x14ac:dyDescent="0.25">
      <c r="E351" s="86"/>
    </row>
    <row r="352" spans="5:5" ht="15.75" x14ac:dyDescent="0.25">
      <c r="E352" s="86"/>
    </row>
    <row r="353" spans="5:5" ht="15.75" x14ac:dyDescent="0.25">
      <c r="E353" s="86"/>
    </row>
    <row r="354" spans="5:5" ht="15.75" x14ac:dyDescent="0.25">
      <c r="E354" s="86"/>
    </row>
    <row r="355" spans="5:5" ht="15.75" x14ac:dyDescent="0.25">
      <c r="E355" s="86"/>
    </row>
    <row r="356" spans="5:5" ht="15.75" x14ac:dyDescent="0.25">
      <c r="E356" s="86"/>
    </row>
    <row r="357" spans="5:5" ht="15.75" x14ac:dyDescent="0.25">
      <c r="E357" s="86"/>
    </row>
    <row r="358" spans="5:5" ht="15.75" x14ac:dyDescent="0.25">
      <c r="E358" s="86"/>
    </row>
    <row r="359" spans="5:5" ht="15.75" x14ac:dyDescent="0.25">
      <c r="E359" s="86"/>
    </row>
    <row r="360" spans="5:5" ht="15.75" x14ac:dyDescent="0.25">
      <c r="E360" s="86"/>
    </row>
    <row r="361" spans="5:5" ht="15.75" x14ac:dyDescent="0.25">
      <c r="E361" s="86"/>
    </row>
    <row r="362" spans="5:5" ht="15.75" x14ac:dyDescent="0.25">
      <c r="E362" s="86"/>
    </row>
    <row r="363" spans="5:5" ht="15.75" x14ac:dyDescent="0.25">
      <c r="E363" s="86"/>
    </row>
    <row r="364" spans="5:5" ht="15.75" x14ac:dyDescent="0.25">
      <c r="E364" s="86"/>
    </row>
    <row r="365" spans="5:5" ht="15.75" x14ac:dyDescent="0.25">
      <c r="E365" s="86"/>
    </row>
    <row r="366" spans="5:5" ht="15.75" x14ac:dyDescent="0.25">
      <c r="E366" s="86"/>
    </row>
    <row r="367" spans="5:5" ht="15.75" x14ac:dyDescent="0.25">
      <c r="E367" s="86"/>
    </row>
    <row r="368" spans="5:5" ht="15.75" x14ac:dyDescent="0.25">
      <c r="E368" s="86"/>
    </row>
    <row r="369" spans="5:5" ht="15.75" x14ac:dyDescent="0.25">
      <c r="E369" s="86"/>
    </row>
    <row r="370" spans="5:5" ht="15.75" x14ac:dyDescent="0.25">
      <c r="E370" s="86"/>
    </row>
    <row r="371" spans="5:5" ht="15.75" x14ac:dyDescent="0.25">
      <c r="E371" s="86"/>
    </row>
    <row r="372" spans="5:5" ht="15.75" x14ac:dyDescent="0.25">
      <c r="E372" s="86"/>
    </row>
    <row r="373" spans="5:5" ht="15.75" x14ac:dyDescent="0.25">
      <c r="E373" s="86"/>
    </row>
    <row r="374" spans="5:5" ht="15.75" x14ac:dyDescent="0.25">
      <c r="E374" s="86"/>
    </row>
    <row r="375" spans="5:5" ht="15.75" x14ac:dyDescent="0.25">
      <c r="E375" s="86"/>
    </row>
    <row r="376" spans="5:5" ht="15.75" x14ac:dyDescent="0.25">
      <c r="E376" s="86"/>
    </row>
  </sheetData>
  <mergeCells count="8">
    <mergeCell ref="A1:H1"/>
    <mergeCell ref="A3:H3"/>
    <mergeCell ref="A4:H4"/>
    <mergeCell ref="A5:A6"/>
    <mergeCell ref="G5:G6"/>
    <mergeCell ref="H5:H6"/>
    <mergeCell ref="C5:F5"/>
    <mergeCell ref="A2:H2"/>
  </mergeCells>
  <phoneticPr fontId="18" type="noConversion"/>
  <pageMargins left="1.01" right="0.34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workbookViewId="0">
      <selection activeCell="J47" sqref="J47"/>
    </sheetView>
  </sheetViews>
  <sheetFormatPr defaultRowHeight="15" x14ac:dyDescent="0.25"/>
  <cols>
    <col min="1" max="1" width="20.7109375" style="92" customWidth="1"/>
    <col min="2" max="2" width="11.85546875" style="92" hidden="1" customWidth="1"/>
    <col min="3" max="3" width="12.7109375" style="92" hidden="1" customWidth="1"/>
    <col min="4" max="8" width="12.7109375" style="92" customWidth="1"/>
    <col min="9" max="9" width="0.140625" style="115" hidden="1" customWidth="1"/>
    <col min="10" max="10" width="9.140625" style="115" hidden="1" customWidth="1"/>
    <col min="11" max="12" width="9.140625" style="92" hidden="1" customWidth="1"/>
    <col min="13" max="13" width="9.140625" style="92"/>
    <col min="14" max="14" width="10.42578125" style="92" bestFit="1" customWidth="1"/>
    <col min="15" max="16384" width="9.140625" style="92"/>
  </cols>
  <sheetData>
    <row r="1" spans="1:15" ht="18.75" x14ac:dyDescent="0.3">
      <c r="A1" s="170" t="s">
        <v>241</v>
      </c>
      <c r="B1" s="170"/>
      <c r="C1" s="170"/>
      <c r="D1" s="170"/>
      <c r="E1" s="170"/>
      <c r="F1" s="170"/>
      <c r="G1" s="170"/>
      <c r="H1" s="170"/>
    </row>
    <row r="2" spans="1:15" ht="18.75" x14ac:dyDescent="0.3">
      <c r="A2" s="170"/>
      <c r="B2" s="170"/>
      <c r="C2" s="170"/>
      <c r="D2" s="170"/>
      <c r="E2" s="170"/>
      <c r="F2" s="170"/>
      <c r="G2" s="170"/>
      <c r="H2" s="170"/>
    </row>
    <row r="3" spans="1:15" ht="15.75" x14ac:dyDescent="0.25">
      <c r="A3" s="169"/>
      <c r="B3" s="169"/>
      <c r="C3" s="169"/>
      <c r="D3" s="169"/>
      <c r="E3" s="169"/>
      <c r="F3" s="169"/>
      <c r="G3" s="169"/>
      <c r="H3" s="169"/>
    </row>
    <row r="4" spans="1:15" ht="18.75" customHeight="1" x14ac:dyDescent="0.25">
      <c r="A4" s="202"/>
      <c r="B4" s="106" t="s">
        <v>0</v>
      </c>
      <c r="C4" s="175" t="s">
        <v>147</v>
      </c>
      <c r="D4" s="183"/>
      <c r="E4" s="176"/>
      <c r="F4" s="177"/>
      <c r="G4" s="184" t="s">
        <v>213</v>
      </c>
      <c r="H4" s="186" t="s">
        <v>214</v>
      </c>
    </row>
    <row r="5" spans="1:15" ht="55.5" customHeight="1" x14ac:dyDescent="0.25">
      <c r="A5" s="203"/>
      <c r="B5" s="107"/>
      <c r="C5" s="95" t="s">
        <v>129</v>
      </c>
      <c r="D5" s="95" t="s">
        <v>129</v>
      </c>
      <c r="E5" s="95" t="s">
        <v>232</v>
      </c>
      <c r="F5" s="95" t="s">
        <v>194</v>
      </c>
      <c r="G5" s="188"/>
      <c r="H5" s="187"/>
    </row>
    <row r="6" spans="1:15" ht="23.25" customHeight="1" x14ac:dyDescent="0.25">
      <c r="A6" s="96" t="s">
        <v>136</v>
      </c>
      <c r="B6" s="122">
        <v>915158.049</v>
      </c>
      <c r="C6" s="109">
        <f>SUM(C7:C33)</f>
        <v>915158.09999999986</v>
      </c>
      <c r="D6" s="109">
        <f>SUM(D7:D33)</f>
        <v>920912.60000000021</v>
      </c>
      <c r="E6" s="109">
        <v>103.8</v>
      </c>
      <c r="F6" s="99">
        <f>SUM(F7:F33)</f>
        <v>99.999999999999972</v>
      </c>
      <c r="G6" s="110">
        <f>ROUND('[6]12000'!F5,1)</f>
        <v>1525.8</v>
      </c>
      <c r="H6" s="110">
        <f>ROUND('[6]12000'!H5,1)</f>
        <v>20.2</v>
      </c>
      <c r="K6" s="109">
        <f>SUM(K7:K33)</f>
        <v>0</v>
      </c>
      <c r="L6" s="109">
        <f>SUM(L7:L33)</f>
        <v>0</v>
      </c>
      <c r="O6" s="108"/>
    </row>
    <row r="7" spans="1:15" ht="35.25" customHeight="1" x14ac:dyDescent="0.25">
      <c r="A7" s="111" t="s">
        <v>3</v>
      </c>
      <c r="B7" s="119">
        <v>2173.1010000000001</v>
      </c>
      <c r="C7" s="86">
        <f t="shared" ref="C7:C33" si="0">ROUND(B7,1)</f>
        <v>2173.1</v>
      </c>
      <c r="D7" s="86">
        <v>3827.1</v>
      </c>
      <c r="E7" s="86">
        <v>138</v>
      </c>
      <c r="F7" s="86">
        <v>0.4</v>
      </c>
      <c r="G7" s="86">
        <v>146.69999999999999</v>
      </c>
      <c r="H7" s="86">
        <v>1.9</v>
      </c>
      <c r="N7" s="114"/>
    </row>
    <row r="8" spans="1:15" ht="18.95" customHeight="1" x14ac:dyDescent="0.25">
      <c r="A8" s="111" t="s">
        <v>4</v>
      </c>
      <c r="B8" s="119">
        <v>12591.254000000001</v>
      </c>
      <c r="C8" s="86">
        <v>12591.2</v>
      </c>
      <c r="D8" s="86">
        <v>18602.599999999999</v>
      </c>
      <c r="E8" s="86">
        <v>125.1</v>
      </c>
      <c r="F8" s="86">
        <v>2</v>
      </c>
      <c r="G8" s="86">
        <v>702.2</v>
      </c>
      <c r="H8" s="86">
        <v>11.5</v>
      </c>
      <c r="N8" s="114"/>
    </row>
    <row r="9" spans="1:15" ht="18.95" customHeight="1" x14ac:dyDescent="0.25">
      <c r="A9" s="111" t="s">
        <v>5</v>
      </c>
      <c r="B9" s="119">
        <v>4507.8609999999999</v>
      </c>
      <c r="C9" s="86">
        <f t="shared" si="0"/>
        <v>4507.8999999999996</v>
      </c>
      <c r="D9" s="86">
        <v>3047.8</v>
      </c>
      <c r="E9" s="86">
        <v>87.1</v>
      </c>
      <c r="F9" s="86">
        <v>0.3</v>
      </c>
      <c r="G9" s="86">
        <v>151.30000000000001</v>
      </c>
      <c r="H9" s="86">
        <v>2.9</v>
      </c>
      <c r="N9" s="114"/>
    </row>
    <row r="10" spans="1:15" ht="18.95" customHeight="1" x14ac:dyDescent="0.25">
      <c r="A10" s="111" t="s">
        <v>6</v>
      </c>
      <c r="B10" s="119">
        <v>82559.111000000004</v>
      </c>
      <c r="C10" s="86">
        <f t="shared" si="0"/>
        <v>82559.100000000006</v>
      </c>
      <c r="D10" s="86">
        <v>154912.5</v>
      </c>
      <c r="E10" s="86">
        <v>118.1</v>
      </c>
      <c r="F10" s="86">
        <v>16.8</v>
      </c>
      <c r="G10" s="86">
        <v>4852.7</v>
      </c>
      <c r="H10" s="86">
        <v>46.9</v>
      </c>
      <c r="N10" s="114"/>
    </row>
    <row r="11" spans="1:15" ht="18.95" customHeight="1" x14ac:dyDescent="0.25">
      <c r="A11" s="111" t="s">
        <v>7</v>
      </c>
      <c r="B11" s="119">
        <v>411749.43099999998</v>
      </c>
      <c r="C11" s="86">
        <f t="shared" si="0"/>
        <v>411749.4</v>
      </c>
      <c r="D11" s="86">
        <v>383351.6</v>
      </c>
      <c r="E11" s="86">
        <v>102.7</v>
      </c>
      <c r="F11" s="86">
        <v>41.6</v>
      </c>
      <c r="G11" s="86">
        <v>14456.8</v>
      </c>
      <c r="H11" s="86">
        <v>87.9</v>
      </c>
      <c r="N11" s="114"/>
    </row>
    <row r="12" spans="1:15" ht="18.95" customHeight="1" x14ac:dyDescent="0.25">
      <c r="A12" s="111" t="s">
        <v>8</v>
      </c>
      <c r="B12" s="119">
        <v>10017.119000000001</v>
      </c>
      <c r="C12" s="86">
        <f t="shared" si="0"/>
        <v>10017.1</v>
      </c>
      <c r="D12" s="86">
        <v>8384.2000000000007</v>
      </c>
      <c r="E12" s="86">
        <v>82.2</v>
      </c>
      <c r="F12" s="86">
        <v>0.9</v>
      </c>
      <c r="G12" s="86">
        <v>281.10000000000002</v>
      </c>
      <c r="H12" s="86">
        <v>6.6</v>
      </c>
      <c r="N12" s="114"/>
    </row>
    <row r="13" spans="1:15" ht="18.95" customHeight="1" x14ac:dyDescent="0.25">
      <c r="A13" s="111" t="s">
        <v>9</v>
      </c>
      <c r="B13" s="119">
        <v>17288.651999999998</v>
      </c>
      <c r="C13" s="86">
        <v>17288.599999999999</v>
      </c>
      <c r="D13" s="86">
        <v>4987.3</v>
      </c>
      <c r="E13" s="86">
        <v>89.6</v>
      </c>
      <c r="F13" s="86">
        <v>0.5</v>
      </c>
      <c r="G13" s="86">
        <v>391.1</v>
      </c>
      <c r="H13" s="86">
        <v>4</v>
      </c>
      <c r="N13" s="114"/>
    </row>
    <row r="14" spans="1:15" ht="18.95" customHeight="1" x14ac:dyDescent="0.25">
      <c r="A14" s="111" t="s">
        <v>10</v>
      </c>
      <c r="B14" s="119">
        <v>3432.328</v>
      </c>
      <c r="C14" s="86">
        <f t="shared" si="0"/>
        <v>3432.3</v>
      </c>
      <c r="D14" s="86">
        <v>2686.3</v>
      </c>
      <c r="E14" s="86">
        <v>72.099999999999994</v>
      </c>
      <c r="F14" s="86">
        <v>0.3</v>
      </c>
      <c r="G14" s="86">
        <v>98.8</v>
      </c>
      <c r="H14" s="86">
        <v>1.5</v>
      </c>
      <c r="N14" s="114"/>
    </row>
    <row r="15" spans="1:15" ht="18.95" customHeight="1" x14ac:dyDescent="0.25">
      <c r="A15" s="111" t="s">
        <v>31</v>
      </c>
      <c r="B15" s="119">
        <v>11613.105</v>
      </c>
      <c r="C15" s="86">
        <f t="shared" si="0"/>
        <v>11613.1</v>
      </c>
      <c r="D15" s="86">
        <v>9193.6</v>
      </c>
      <c r="E15" s="86">
        <v>71.8</v>
      </c>
      <c r="F15" s="86">
        <v>1</v>
      </c>
      <c r="G15" s="86">
        <v>660.1</v>
      </c>
      <c r="H15" s="86">
        <v>6.7</v>
      </c>
      <c r="N15" s="114"/>
    </row>
    <row r="16" spans="1:15" ht="18.95" customHeight="1" x14ac:dyDescent="0.25">
      <c r="A16" s="111" t="s">
        <v>11</v>
      </c>
      <c r="B16" s="119">
        <v>14057.002</v>
      </c>
      <c r="C16" s="86">
        <f t="shared" si="0"/>
        <v>14057</v>
      </c>
      <c r="D16" s="86">
        <v>9959.9</v>
      </c>
      <c r="E16" s="86">
        <v>103.9</v>
      </c>
      <c r="F16" s="86">
        <v>1.1000000000000001</v>
      </c>
      <c r="G16" s="86">
        <v>354.2</v>
      </c>
      <c r="H16" s="86">
        <v>5.8</v>
      </c>
      <c r="N16" s="114"/>
    </row>
    <row r="17" spans="1:14" ht="18.95" customHeight="1" x14ac:dyDescent="0.25">
      <c r="A17" s="111" t="s">
        <v>12</v>
      </c>
      <c r="B17" s="119">
        <v>1989.0540000000001</v>
      </c>
      <c r="C17" s="86">
        <f t="shared" si="0"/>
        <v>1989.1</v>
      </c>
      <c r="D17" s="86">
        <v>1900</v>
      </c>
      <c r="E17" s="86">
        <v>140.80000000000001</v>
      </c>
      <c r="F17" s="86">
        <v>0.2</v>
      </c>
      <c r="G17" s="86">
        <v>77.3</v>
      </c>
      <c r="H17" s="86">
        <v>1.9</v>
      </c>
      <c r="N17" s="114"/>
    </row>
    <row r="18" spans="1:14" ht="18.95" customHeight="1" x14ac:dyDescent="0.25">
      <c r="A18" s="111" t="s">
        <v>13</v>
      </c>
      <c r="B18" s="119">
        <v>168499.57500000001</v>
      </c>
      <c r="C18" s="86">
        <f t="shared" si="0"/>
        <v>168499.6</v>
      </c>
      <c r="D18" s="86">
        <v>139481.4</v>
      </c>
      <c r="E18" s="86">
        <v>109</v>
      </c>
      <c r="F18" s="86">
        <v>15.1</v>
      </c>
      <c r="G18" s="86">
        <v>5227.3999999999996</v>
      </c>
      <c r="H18" s="86">
        <v>62</v>
      </c>
      <c r="N18" s="114"/>
    </row>
    <row r="19" spans="1:14" ht="18.95" customHeight="1" x14ac:dyDescent="0.25">
      <c r="A19" s="111" t="s">
        <v>14</v>
      </c>
      <c r="B19" s="119">
        <v>44427.862000000001</v>
      </c>
      <c r="C19" s="86">
        <f t="shared" si="0"/>
        <v>44427.9</v>
      </c>
      <c r="D19" s="86">
        <v>63239.8</v>
      </c>
      <c r="E19" s="86">
        <v>95.9</v>
      </c>
      <c r="F19" s="86">
        <v>6.9</v>
      </c>
      <c r="G19" s="86">
        <v>2896.8</v>
      </c>
      <c r="H19" s="86">
        <v>24.9</v>
      </c>
      <c r="N19" s="114"/>
    </row>
    <row r="20" spans="1:14" ht="18.95" customHeight="1" x14ac:dyDescent="0.25">
      <c r="A20" s="111" t="s">
        <v>15</v>
      </c>
      <c r="B20" s="119">
        <v>5951.2690000000002</v>
      </c>
      <c r="C20" s="86">
        <f t="shared" si="0"/>
        <v>5951.3</v>
      </c>
      <c r="D20" s="86">
        <v>9305.5</v>
      </c>
      <c r="E20" s="86">
        <v>72.599999999999994</v>
      </c>
      <c r="F20" s="86">
        <v>1</v>
      </c>
      <c r="G20" s="86">
        <v>378.5</v>
      </c>
      <c r="H20" s="86">
        <v>7.9</v>
      </c>
      <c r="N20" s="114"/>
    </row>
    <row r="21" spans="1:14" ht="18.95" customHeight="1" x14ac:dyDescent="0.25">
      <c r="A21" s="111" t="s">
        <v>16</v>
      </c>
      <c r="B21" s="119">
        <v>14556.724</v>
      </c>
      <c r="C21" s="86">
        <f t="shared" si="0"/>
        <v>14556.7</v>
      </c>
      <c r="D21" s="86">
        <v>11633.9</v>
      </c>
      <c r="E21" s="86">
        <v>88.5</v>
      </c>
      <c r="F21" s="86">
        <v>1.3</v>
      </c>
      <c r="G21" s="86">
        <v>349.2</v>
      </c>
      <c r="H21" s="86">
        <v>4.9000000000000004</v>
      </c>
      <c r="N21" s="114"/>
    </row>
    <row r="22" spans="1:14" ht="18.95" customHeight="1" x14ac:dyDescent="0.25">
      <c r="A22" s="111" t="s">
        <v>17</v>
      </c>
      <c r="B22" s="119">
        <v>35399.991000000002</v>
      </c>
      <c r="C22" s="86">
        <f t="shared" si="0"/>
        <v>35400</v>
      </c>
      <c r="D22" s="86">
        <v>18235.900000000001</v>
      </c>
      <c r="E22" s="86">
        <v>109.7</v>
      </c>
      <c r="F22" s="86">
        <v>2</v>
      </c>
      <c r="G22" s="86">
        <v>634.29999999999995</v>
      </c>
      <c r="H22" s="86">
        <v>12.5</v>
      </c>
      <c r="N22" s="114"/>
    </row>
    <row r="23" spans="1:14" ht="18.95" customHeight="1" x14ac:dyDescent="0.25">
      <c r="A23" s="111" t="s">
        <v>18</v>
      </c>
      <c r="B23" s="119">
        <v>668.11099999999999</v>
      </c>
      <c r="C23" s="86">
        <f t="shared" si="0"/>
        <v>668.1</v>
      </c>
      <c r="D23" s="86">
        <v>499.4</v>
      </c>
      <c r="E23" s="86">
        <v>94.5</v>
      </c>
      <c r="F23" s="86">
        <v>0.1</v>
      </c>
      <c r="G23" s="86">
        <v>24.9</v>
      </c>
      <c r="H23" s="86">
        <v>0.4</v>
      </c>
      <c r="N23" s="114"/>
    </row>
    <row r="24" spans="1:14" ht="18.95" customHeight="1" x14ac:dyDescent="0.25">
      <c r="A24" s="111" t="s">
        <v>19</v>
      </c>
      <c r="B24" s="119">
        <v>9249.6740000000009</v>
      </c>
      <c r="C24" s="86">
        <f t="shared" si="0"/>
        <v>9249.7000000000007</v>
      </c>
      <c r="D24" s="86">
        <v>11507.4</v>
      </c>
      <c r="E24" s="86">
        <v>120.5</v>
      </c>
      <c r="F24" s="86">
        <v>1.2</v>
      </c>
      <c r="G24" s="86">
        <v>482.9</v>
      </c>
      <c r="H24" s="86">
        <v>10.1</v>
      </c>
      <c r="N24" s="114"/>
    </row>
    <row r="25" spans="1:14" ht="18.95" customHeight="1" x14ac:dyDescent="0.25">
      <c r="A25" s="111" t="s">
        <v>20</v>
      </c>
      <c r="B25" s="119">
        <v>9865.5889999999999</v>
      </c>
      <c r="C25" s="86">
        <f t="shared" si="0"/>
        <v>9865.6</v>
      </c>
      <c r="D25" s="86">
        <v>9878.2999999999993</v>
      </c>
      <c r="E25" s="86">
        <v>69.5</v>
      </c>
      <c r="F25" s="86">
        <v>1.1000000000000001</v>
      </c>
      <c r="G25" s="86">
        <v>714.5</v>
      </c>
      <c r="H25" s="86">
        <v>9.1999999999999993</v>
      </c>
      <c r="N25" s="114"/>
    </row>
    <row r="26" spans="1:14" ht="18.95" customHeight="1" x14ac:dyDescent="0.25">
      <c r="A26" s="111" t="s">
        <v>21</v>
      </c>
      <c r="B26" s="119">
        <v>14861.861999999999</v>
      </c>
      <c r="C26" s="86">
        <f t="shared" si="0"/>
        <v>14861.9</v>
      </c>
      <c r="D26" s="86">
        <v>13377.6</v>
      </c>
      <c r="E26" s="86">
        <v>97.9</v>
      </c>
      <c r="F26" s="86">
        <v>1.5</v>
      </c>
      <c r="G26" s="86">
        <v>425.8</v>
      </c>
      <c r="H26" s="86">
        <v>4.9000000000000004</v>
      </c>
      <c r="N26" s="114"/>
    </row>
    <row r="27" spans="1:14" ht="18.95" customHeight="1" x14ac:dyDescent="0.25">
      <c r="A27" s="111" t="s">
        <v>22</v>
      </c>
      <c r="B27" s="119">
        <v>8084.0550000000003</v>
      </c>
      <c r="C27" s="86">
        <f t="shared" si="0"/>
        <v>8084.1</v>
      </c>
      <c r="D27" s="86">
        <v>2917.1</v>
      </c>
      <c r="E27" s="86">
        <v>102.5</v>
      </c>
      <c r="F27" s="86">
        <v>0.3</v>
      </c>
      <c r="G27" s="86">
        <v>102.5</v>
      </c>
      <c r="H27" s="86">
        <v>2.7</v>
      </c>
      <c r="N27" s="114"/>
    </row>
    <row r="28" spans="1:14" ht="18.95" customHeight="1" x14ac:dyDescent="0.25">
      <c r="A28" s="111" t="s">
        <v>23</v>
      </c>
      <c r="B28" s="119">
        <v>2546.7159999999999</v>
      </c>
      <c r="C28" s="86">
        <f t="shared" si="0"/>
        <v>2546.6999999999998</v>
      </c>
      <c r="D28" s="86">
        <v>3631.5</v>
      </c>
      <c r="E28" s="86">
        <v>116.5</v>
      </c>
      <c r="F28" s="86">
        <v>0.4</v>
      </c>
      <c r="G28" s="86">
        <v>176</v>
      </c>
      <c r="H28" s="86">
        <v>2.8</v>
      </c>
      <c r="N28" s="114"/>
    </row>
    <row r="29" spans="1:14" ht="18.95" customHeight="1" x14ac:dyDescent="0.25">
      <c r="A29" s="111" t="s">
        <v>24</v>
      </c>
      <c r="B29" s="119">
        <v>10616.61</v>
      </c>
      <c r="C29" s="86">
        <f t="shared" si="0"/>
        <v>10616.6</v>
      </c>
      <c r="D29" s="86">
        <v>20675.3</v>
      </c>
      <c r="E29" s="86">
        <v>98.7</v>
      </c>
      <c r="F29" s="86">
        <v>2.2000000000000002</v>
      </c>
      <c r="G29" s="86">
        <v>988.5</v>
      </c>
      <c r="H29" s="86">
        <v>16.399999999999999</v>
      </c>
      <c r="N29" s="114"/>
    </row>
    <row r="30" spans="1:14" ht="18.95" customHeight="1" x14ac:dyDescent="0.25">
      <c r="A30" s="111" t="s">
        <v>25</v>
      </c>
      <c r="B30" s="119">
        <v>144.613</v>
      </c>
      <c r="C30" s="86">
        <f t="shared" si="0"/>
        <v>144.6</v>
      </c>
      <c r="D30" s="86">
        <v>379.1</v>
      </c>
      <c r="E30" s="86">
        <v>116.1</v>
      </c>
      <c r="F30" s="86">
        <v>0.1</v>
      </c>
      <c r="G30" s="86">
        <v>46.8</v>
      </c>
      <c r="H30" s="86">
        <v>0.4</v>
      </c>
      <c r="N30" s="114"/>
    </row>
    <row r="31" spans="1:14" ht="18.95" customHeight="1" x14ac:dyDescent="0.25">
      <c r="A31" s="111" t="s">
        <v>26</v>
      </c>
      <c r="B31" s="119">
        <v>17317.518</v>
      </c>
      <c r="C31" s="86">
        <f t="shared" si="0"/>
        <v>17317.5</v>
      </c>
      <c r="D31" s="86">
        <v>14325.5</v>
      </c>
      <c r="E31" s="86">
        <v>92</v>
      </c>
      <c r="F31" s="86">
        <v>1.6</v>
      </c>
      <c r="G31" s="86">
        <v>449</v>
      </c>
      <c r="H31" s="86">
        <v>13.2</v>
      </c>
      <c r="N31" s="114"/>
    </row>
    <row r="32" spans="1:14" ht="18.95" customHeight="1" x14ac:dyDescent="0.25">
      <c r="A32" s="111" t="s">
        <v>27</v>
      </c>
      <c r="B32" s="119">
        <v>594.87099999999998</v>
      </c>
      <c r="C32" s="86">
        <f t="shared" si="0"/>
        <v>594.9</v>
      </c>
      <c r="D32" s="86">
        <v>633.5</v>
      </c>
      <c r="E32" s="86">
        <v>129.1</v>
      </c>
      <c r="F32" s="86">
        <v>0.1</v>
      </c>
      <c r="G32" s="86">
        <v>757.8</v>
      </c>
      <c r="H32" s="86">
        <v>0.2</v>
      </c>
      <c r="N32" s="114"/>
    </row>
    <row r="33" spans="1:14" ht="18.95" customHeight="1" x14ac:dyDescent="0.25">
      <c r="A33" s="111" t="s">
        <v>28</v>
      </c>
      <c r="B33" s="119">
        <v>394.99099999999999</v>
      </c>
      <c r="C33" s="86">
        <f t="shared" si="0"/>
        <v>395</v>
      </c>
      <c r="D33" s="86">
        <v>338.5</v>
      </c>
      <c r="E33" s="86">
        <v>105.5</v>
      </c>
      <c r="F33" s="86">
        <v>0</v>
      </c>
      <c r="G33" s="86">
        <v>391.8</v>
      </c>
      <c r="H33" s="86">
        <v>0.9</v>
      </c>
      <c r="N33" s="114"/>
    </row>
    <row r="34" spans="1:14" ht="18.95" customHeight="1" x14ac:dyDescent="0.25">
      <c r="B34" s="113"/>
      <c r="C34" s="102"/>
      <c r="D34" s="86"/>
      <c r="E34" s="86"/>
      <c r="F34" s="86"/>
      <c r="G34" s="86"/>
      <c r="H34" s="86"/>
    </row>
    <row r="35" spans="1:14" ht="18.95" customHeight="1" x14ac:dyDescent="0.25">
      <c r="B35" s="113"/>
      <c r="C35" s="113"/>
      <c r="D35" s="86"/>
      <c r="E35" s="86"/>
      <c r="F35" s="86"/>
      <c r="G35" s="86"/>
      <c r="H35" s="86"/>
    </row>
    <row r="36" spans="1:14" x14ac:dyDescent="0.25">
      <c r="B36" s="113"/>
      <c r="C36" s="113"/>
      <c r="D36" s="113"/>
      <c r="E36" s="113"/>
      <c r="F36" s="113"/>
      <c r="G36" s="113"/>
      <c r="H36" s="113"/>
    </row>
    <row r="37" spans="1:14" x14ac:dyDescent="0.25">
      <c r="B37" s="113"/>
      <c r="C37" s="113"/>
      <c r="D37" s="113"/>
      <c r="E37" s="113"/>
      <c r="F37" s="113"/>
      <c r="G37" s="113"/>
      <c r="H37" s="113"/>
    </row>
    <row r="38" spans="1:14" x14ac:dyDescent="0.25">
      <c r="B38" s="113"/>
      <c r="C38" s="113"/>
      <c r="D38" s="113"/>
      <c r="E38" s="113"/>
      <c r="F38" s="113"/>
      <c r="G38" s="113"/>
      <c r="H38" s="113"/>
    </row>
    <row r="39" spans="1:14" x14ac:dyDescent="0.25">
      <c r="B39" s="113"/>
      <c r="C39" s="113"/>
      <c r="D39" s="113"/>
      <c r="E39" s="113"/>
      <c r="F39" s="113"/>
      <c r="G39" s="113"/>
      <c r="H39" s="113"/>
    </row>
    <row r="40" spans="1:14" x14ac:dyDescent="0.25">
      <c r="B40" s="113"/>
      <c r="C40" s="113"/>
      <c r="D40" s="113"/>
      <c r="E40" s="113"/>
      <c r="F40" s="113"/>
      <c r="G40" s="113"/>
      <c r="H40" s="113"/>
    </row>
    <row r="41" spans="1:14" x14ac:dyDescent="0.25">
      <c r="B41" s="113"/>
      <c r="C41" s="113"/>
      <c r="D41" s="113"/>
      <c r="E41" s="113"/>
      <c r="F41" s="113"/>
      <c r="G41" s="113"/>
      <c r="H41" s="113"/>
    </row>
    <row r="42" spans="1:14" x14ac:dyDescent="0.25">
      <c r="B42" s="113"/>
      <c r="C42" s="113"/>
      <c r="D42" s="113"/>
      <c r="E42" s="113"/>
      <c r="F42" s="113"/>
      <c r="G42" s="113"/>
      <c r="H42" s="113"/>
    </row>
    <row r="43" spans="1:14" x14ac:dyDescent="0.25">
      <c r="B43" s="113"/>
      <c r="C43" s="113"/>
      <c r="D43" s="113"/>
      <c r="E43" s="113"/>
      <c r="F43" s="113"/>
      <c r="G43" s="113"/>
      <c r="H43" s="113"/>
    </row>
    <row r="44" spans="1:14" x14ac:dyDescent="0.25">
      <c r="B44" s="113"/>
      <c r="C44" s="113"/>
      <c r="D44" s="113"/>
      <c r="E44" s="113"/>
      <c r="F44" s="113"/>
      <c r="G44" s="113"/>
      <c r="H44" s="113"/>
    </row>
    <row r="45" spans="1:14" x14ac:dyDescent="0.25">
      <c r="B45" s="113"/>
      <c r="C45" s="113"/>
      <c r="D45" s="113"/>
      <c r="E45" s="113"/>
      <c r="F45" s="113"/>
      <c r="G45" s="113"/>
      <c r="H45" s="113"/>
    </row>
    <row r="46" spans="1:14" x14ac:dyDescent="0.25">
      <c r="B46" s="113"/>
      <c r="C46" s="113"/>
      <c r="D46" s="113"/>
      <c r="E46" s="113"/>
      <c r="F46" s="113"/>
      <c r="G46" s="113"/>
      <c r="H46" s="113"/>
    </row>
    <row r="47" spans="1:14" x14ac:dyDescent="0.25">
      <c r="B47" s="113"/>
      <c r="C47" s="113"/>
      <c r="D47" s="113"/>
      <c r="E47" s="113"/>
      <c r="F47" s="113"/>
      <c r="G47" s="113"/>
      <c r="H47" s="113"/>
    </row>
    <row r="48" spans="1:14" x14ac:dyDescent="0.25">
      <c r="B48" s="113"/>
      <c r="C48" s="113"/>
      <c r="D48" s="113"/>
      <c r="E48" s="113"/>
      <c r="F48" s="113"/>
      <c r="G48" s="113"/>
      <c r="H48" s="113"/>
    </row>
    <row r="49" spans="2:8" x14ac:dyDescent="0.25">
      <c r="B49" s="113"/>
      <c r="C49" s="113"/>
      <c r="D49" s="113"/>
      <c r="E49" s="113"/>
      <c r="F49" s="113"/>
      <c r="G49" s="113"/>
      <c r="H49" s="113"/>
    </row>
    <row r="50" spans="2:8" x14ac:dyDescent="0.25">
      <c r="B50" s="113"/>
      <c r="C50" s="113"/>
      <c r="D50" s="113"/>
      <c r="E50" s="113"/>
      <c r="F50" s="113"/>
      <c r="G50" s="113"/>
      <c r="H50" s="113"/>
    </row>
    <row r="51" spans="2:8" x14ac:dyDescent="0.25">
      <c r="B51" s="113"/>
      <c r="C51" s="113"/>
      <c r="D51" s="113"/>
      <c r="E51" s="113"/>
      <c r="F51" s="113"/>
      <c r="G51" s="113"/>
      <c r="H51" s="113"/>
    </row>
    <row r="52" spans="2:8" x14ac:dyDescent="0.25">
      <c r="B52" s="113"/>
      <c r="C52" s="113"/>
      <c r="D52" s="113"/>
      <c r="E52" s="113"/>
      <c r="F52" s="113"/>
      <c r="G52" s="113"/>
      <c r="H52" s="113"/>
    </row>
    <row r="53" spans="2:8" x14ac:dyDescent="0.25">
      <c r="B53" s="113"/>
      <c r="C53" s="113"/>
      <c r="D53" s="113"/>
      <c r="E53" s="113"/>
      <c r="F53" s="113"/>
      <c r="G53" s="113"/>
      <c r="H53" s="113"/>
    </row>
    <row r="54" spans="2:8" x14ac:dyDescent="0.25">
      <c r="B54" s="113"/>
      <c r="C54" s="113"/>
      <c r="D54" s="113"/>
      <c r="E54" s="113"/>
      <c r="F54" s="113"/>
      <c r="G54" s="113"/>
      <c r="H54" s="113"/>
    </row>
    <row r="55" spans="2:8" x14ac:dyDescent="0.25">
      <c r="B55" s="113"/>
      <c r="C55" s="113"/>
      <c r="D55" s="113"/>
      <c r="E55" s="113"/>
      <c r="F55" s="113"/>
      <c r="G55" s="113"/>
      <c r="H55" s="113"/>
    </row>
    <row r="56" spans="2:8" x14ac:dyDescent="0.25">
      <c r="B56" s="113"/>
      <c r="C56" s="113"/>
      <c r="D56" s="113"/>
      <c r="E56" s="113"/>
      <c r="F56" s="113"/>
      <c r="G56" s="113"/>
      <c r="H56" s="113"/>
    </row>
    <row r="57" spans="2:8" x14ac:dyDescent="0.25">
      <c r="B57" s="113"/>
      <c r="C57" s="113"/>
      <c r="D57" s="113"/>
      <c r="E57" s="113"/>
      <c r="F57" s="113"/>
      <c r="G57" s="113"/>
      <c r="H57" s="113"/>
    </row>
    <row r="58" spans="2:8" x14ac:dyDescent="0.25">
      <c r="B58" s="113"/>
      <c r="C58" s="113"/>
      <c r="D58" s="113"/>
      <c r="E58" s="113"/>
      <c r="F58" s="113"/>
      <c r="G58" s="113"/>
      <c r="H58" s="113"/>
    </row>
    <row r="59" spans="2:8" x14ac:dyDescent="0.25">
      <c r="B59" s="113"/>
      <c r="C59" s="113"/>
      <c r="D59" s="113"/>
      <c r="E59" s="113"/>
      <c r="F59" s="113"/>
      <c r="G59" s="113"/>
      <c r="H59" s="113"/>
    </row>
    <row r="60" spans="2:8" x14ac:dyDescent="0.25">
      <c r="B60" s="113"/>
      <c r="C60" s="113"/>
      <c r="D60" s="113"/>
      <c r="E60" s="113"/>
      <c r="F60" s="113"/>
      <c r="G60" s="113"/>
      <c r="H60" s="113"/>
    </row>
    <row r="61" spans="2:8" x14ac:dyDescent="0.25">
      <c r="B61" s="113"/>
      <c r="C61" s="113"/>
      <c r="D61" s="113"/>
      <c r="E61" s="113"/>
      <c r="F61" s="113"/>
      <c r="G61" s="113"/>
      <c r="H61" s="113"/>
    </row>
    <row r="62" spans="2:8" x14ac:dyDescent="0.25">
      <c r="B62" s="113"/>
      <c r="C62" s="113"/>
      <c r="D62" s="113"/>
      <c r="E62" s="113"/>
      <c r="F62" s="113"/>
      <c r="G62" s="113"/>
      <c r="H62" s="113"/>
    </row>
    <row r="63" spans="2:8" x14ac:dyDescent="0.25">
      <c r="B63" s="113"/>
      <c r="C63" s="113"/>
      <c r="D63" s="113"/>
      <c r="E63" s="113"/>
      <c r="F63" s="113"/>
      <c r="G63" s="113"/>
      <c r="H63" s="113"/>
    </row>
    <row r="64" spans="2:8" x14ac:dyDescent="0.25">
      <c r="B64" s="113"/>
      <c r="C64" s="113"/>
      <c r="D64" s="113"/>
      <c r="E64" s="113"/>
      <c r="F64" s="113"/>
      <c r="G64" s="113"/>
      <c r="H64" s="113"/>
    </row>
    <row r="65" spans="2:8" x14ac:dyDescent="0.25">
      <c r="B65" s="113"/>
      <c r="C65" s="113"/>
      <c r="D65" s="113"/>
      <c r="E65" s="113"/>
      <c r="F65" s="113"/>
      <c r="G65" s="113"/>
      <c r="H65" s="113"/>
    </row>
    <row r="66" spans="2:8" x14ac:dyDescent="0.25">
      <c r="B66" s="113"/>
      <c r="C66" s="113"/>
      <c r="D66" s="113"/>
      <c r="E66" s="113"/>
      <c r="F66" s="113"/>
      <c r="G66" s="113"/>
      <c r="H66" s="113"/>
    </row>
    <row r="67" spans="2:8" x14ac:dyDescent="0.25">
      <c r="B67" s="113"/>
      <c r="C67" s="113"/>
      <c r="D67" s="113"/>
      <c r="E67" s="113"/>
      <c r="F67" s="113"/>
      <c r="G67" s="113"/>
      <c r="H67" s="113"/>
    </row>
    <row r="68" spans="2:8" x14ac:dyDescent="0.25">
      <c r="B68" s="113"/>
      <c r="C68" s="113"/>
      <c r="D68" s="113"/>
      <c r="E68" s="113"/>
      <c r="F68" s="113"/>
      <c r="G68" s="113"/>
      <c r="H68" s="113"/>
    </row>
    <row r="69" spans="2:8" x14ac:dyDescent="0.25">
      <c r="B69" s="113"/>
      <c r="C69" s="113"/>
      <c r="D69" s="113"/>
      <c r="E69" s="113"/>
      <c r="F69" s="113"/>
      <c r="G69" s="113"/>
      <c r="H69" s="113"/>
    </row>
    <row r="70" spans="2:8" x14ac:dyDescent="0.25">
      <c r="B70" s="113"/>
      <c r="C70" s="113"/>
      <c r="D70" s="113"/>
      <c r="E70" s="113"/>
      <c r="F70" s="113"/>
      <c r="G70" s="113"/>
      <c r="H70" s="113"/>
    </row>
    <row r="71" spans="2:8" x14ac:dyDescent="0.25">
      <c r="B71" s="113"/>
      <c r="C71" s="113"/>
      <c r="D71" s="113"/>
      <c r="E71" s="113"/>
      <c r="F71" s="113"/>
      <c r="G71" s="113"/>
      <c r="H71" s="113"/>
    </row>
    <row r="72" spans="2:8" x14ac:dyDescent="0.25">
      <c r="B72" s="113"/>
      <c r="C72" s="113"/>
      <c r="D72" s="113"/>
      <c r="E72" s="113"/>
      <c r="F72" s="113"/>
      <c r="G72" s="113"/>
      <c r="H72" s="113"/>
    </row>
    <row r="73" spans="2:8" x14ac:dyDescent="0.25">
      <c r="B73" s="113"/>
      <c r="C73" s="113"/>
      <c r="D73" s="113"/>
      <c r="E73" s="113"/>
      <c r="F73" s="113"/>
      <c r="G73" s="113"/>
      <c r="H73" s="113"/>
    </row>
    <row r="74" spans="2:8" x14ac:dyDescent="0.25">
      <c r="B74" s="113"/>
      <c r="C74" s="113"/>
      <c r="D74" s="113"/>
      <c r="E74" s="113"/>
      <c r="F74" s="113"/>
      <c r="G74" s="113"/>
      <c r="H74" s="113"/>
    </row>
    <row r="75" spans="2:8" x14ac:dyDescent="0.25">
      <c r="B75" s="113"/>
      <c r="C75" s="113"/>
      <c r="D75" s="113"/>
      <c r="E75" s="113"/>
      <c r="F75" s="113"/>
      <c r="G75" s="113"/>
      <c r="H75" s="113"/>
    </row>
    <row r="76" spans="2:8" x14ac:dyDescent="0.25">
      <c r="B76" s="113"/>
      <c r="C76" s="113"/>
      <c r="D76" s="113"/>
      <c r="E76" s="113"/>
      <c r="F76" s="113"/>
      <c r="G76" s="113"/>
      <c r="H76" s="113"/>
    </row>
    <row r="77" spans="2:8" x14ac:dyDescent="0.25">
      <c r="B77" s="113"/>
      <c r="C77" s="113"/>
      <c r="D77" s="113"/>
      <c r="E77" s="113"/>
      <c r="F77" s="113"/>
      <c r="G77" s="113"/>
      <c r="H77" s="113"/>
    </row>
    <row r="78" spans="2:8" x14ac:dyDescent="0.25">
      <c r="B78" s="113"/>
      <c r="C78" s="113"/>
      <c r="D78" s="113"/>
      <c r="E78" s="113"/>
      <c r="F78" s="113"/>
      <c r="G78" s="113"/>
      <c r="H78" s="113"/>
    </row>
    <row r="79" spans="2:8" x14ac:dyDescent="0.25">
      <c r="B79" s="113"/>
      <c r="C79" s="113"/>
      <c r="D79" s="113"/>
      <c r="E79" s="113"/>
      <c r="F79" s="113"/>
      <c r="G79" s="113"/>
      <c r="H79" s="113"/>
    </row>
    <row r="80" spans="2:8" x14ac:dyDescent="0.25">
      <c r="B80" s="113"/>
      <c r="C80" s="113"/>
      <c r="D80" s="113"/>
      <c r="E80" s="113"/>
      <c r="F80" s="113"/>
      <c r="G80" s="113"/>
      <c r="H80" s="113"/>
    </row>
    <row r="81" spans="2:8" x14ac:dyDescent="0.25">
      <c r="B81" s="113"/>
      <c r="C81" s="113"/>
      <c r="D81" s="113"/>
      <c r="E81" s="113"/>
      <c r="F81" s="113"/>
      <c r="G81" s="113"/>
      <c r="H81" s="113"/>
    </row>
    <row r="82" spans="2:8" x14ac:dyDescent="0.25">
      <c r="B82" s="113"/>
      <c r="C82" s="113"/>
      <c r="D82" s="113"/>
      <c r="E82" s="113"/>
      <c r="F82" s="113"/>
      <c r="G82" s="113"/>
      <c r="H82" s="113"/>
    </row>
    <row r="83" spans="2:8" x14ac:dyDescent="0.25">
      <c r="B83" s="113"/>
      <c r="C83" s="113"/>
      <c r="D83" s="113"/>
      <c r="E83" s="113"/>
      <c r="F83" s="113"/>
      <c r="G83" s="113"/>
      <c r="H83" s="113"/>
    </row>
    <row r="84" spans="2:8" x14ac:dyDescent="0.25">
      <c r="B84" s="113"/>
      <c r="C84" s="113"/>
      <c r="D84" s="113"/>
      <c r="E84" s="113"/>
      <c r="F84" s="113"/>
      <c r="G84" s="113"/>
      <c r="H84" s="113"/>
    </row>
    <row r="85" spans="2:8" x14ac:dyDescent="0.25">
      <c r="B85" s="113"/>
      <c r="C85" s="113"/>
      <c r="D85" s="113"/>
      <c r="E85" s="113"/>
      <c r="F85" s="113"/>
      <c r="G85" s="113"/>
      <c r="H85" s="113"/>
    </row>
    <row r="86" spans="2:8" x14ac:dyDescent="0.25">
      <c r="B86" s="113"/>
      <c r="C86" s="113"/>
      <c r="D86" s="113"/>
      <c r="E86" s="113"/>
      <c r="F86" s="113"/>
      <c r="G86" s="113"/>
      <c r="H86" s="113"/>
    </row>
    <row r="87" spans="2:8" x14ac:dyDescent="0.25">
      <c r="B87" s="113"/>
      <c r="C87" s="113"/>
      <c r="D87" s="113"/>
      <c r="E87" s="113"/>
      <c r="F87" s="113"/>
      <c r="G87" s="113"/>
      <c r="H87" s="113"/>
    </row>
    <row r="88" spans="2:8" x14ac:dyDescent="0.25">
      <c r="B88" s="113"/>
      <c r="C88" s="113"/>
      <c r="D88" s="113"/>
      <c r="E88" s="113"/>
      <c r="F88" s="113"/>
      <c r="G88" s="113"/>
      <c r="H88" s="113"/>
    </row>
    <row r="89" spans="2:8" x14ac:dyDescent="0.25">
      <c r="B89" s="113"/>
      <c r="C89" s="113"/>
      <c r="D89" s="113"/>
      <c r="E89" s="113"/>
      <c r="F89" s="113"/>
      <c r="G89" s="113"/>
      <c r="H89" s="113"/>
    </row>
    <row r="90" spans="2:8" x14ac:dyDescent="0.25">
      <c r="B90" s="113"/>
      <c r="C90" s="113"/>
      <c r="D90" s="113"/>
      <c r="E90" s="113"/>
      <c r="F90" s="113"/>
      <c r="G90" s="113"/>
      <c r="H90" s="113"/>
    </row>
    <row r="91" spans="2:8" x14ac:dyDescent="0.25">
      <c r="B91" s="113"/>
      <c r="C91" s="113"/>
      <c r="D91" s="113"/>
      <c r="E91" s="113"/>
      <c r="F91" s="113"/>
      <c r="G91" s="113"/>
      <c r="H91" s="113"/>
    </row>
    <row r="92" spans="2:8" x14ac:dyDescent="0.25">
      <c r="B92" s="113"/>
      <c r="C92" s="113"/>
      <c r="D92" s="113"/>
      <c r="E92" s="113"/>
      <c r="F92" s="113"/>
      <c r="G92" s="113"/>
      <c r="H92" s="113"/>
    </row>
    <row r="93" spans="2:8" x14ac:dyDescent="0.25">
      <c r="B93" s="113"/>
      <c r="C93" s="113"/>
      <c r="D93" s="113"/>
      <c r="E93" s="113"/>
      <c r="F93" s="113"/>
      <c r="G93" s="113"/>
      <c r="H93" s="113"/>
    </row>
    <row r="94" spans="2:8" x14ac:dyDescent="0.25">
      <c r="B94" s="113"/>
      <c r="C94" s="113"/>
      <c r="D94" s="113"/>
      <c r="E94" s="113"/>
      <c r="F94" s="113"/>
      <c r="G94" s="113"/>
      <c r="H94" s="113"/>
    </row>
    <row r="95" spans="2:8" x14ac:dyDescent="0.25">
      <c r="B95" s="113"/>
      <c r="C95" s="113"/>
      <c r="D95" s="113"/>
      <c r="E95" s="113"/>
      <c r="F95" s="113"/>
      <c r="G95" s="113"/>
      <c r="H95" s="113"/>
    </row>
    <row r="96" spans="2:8" x14ac:dyDescent="0.25">
      <c r="B96" s="113"/>
      <c r="C96" s="113"/>
      <c r="D96" s="113"/>
      <c r="E96" s="113"/>
      <c r="F96" s="113"/>
      <c r="G96" s="113"/>
      <c r="H96" s="113"/>
    </row>
    <row r="97" spans="2:8" x14ac:dyDescent="0.25">
      <c r="B97" s="113"/>
      <c r="C97" s="113"/>
      <c r="D97" s="113"/>
      <c r="E97" s="113"/>
      <c r="F97" s="113"/>
      <c r="G97" s="113"/>
      <c r="H97" s="113"/>
    </row>
    <row r="98" spans="2:8" x14ac:dyDescent="0.25">
      <c r="B98" s="113"/>
      <c r="C98" s="113"/>
      <c r="D98" s="113"/>
      <c r="E98" s="113"/>
      <c r="F98" s="113"/>
      <c r="G98" s="113"/>
      <c r="H98" s="113"/>
    </row>
    <row r="99" spans="2:8" x14ac:dyDescent="0.25">
      <c r="B99" s="113"/>
      <c r="C99" s="113"/>
      <c r="D99" s="113"/>
      <c r="E99" s="113"/>
      <c r="F99" s="113"/>
      <c r="G99" s="113"/>
      <c r="H99" s="113"/>
    </row>
    <row r="100" spans="2:8" x14ac:dyDescent="0.25">
      <c r="B100" s="113"/>
      <c r="C100" s="113"/>
      <c r="D100" s="113"/>
      <c r="E100" s="113"/>
      <c r="F100" s="113"/>
      <c r="G100" s="113"/>
      <c r="H100" s="113"/>
    </row>
    <row r="101" spans="2:8" x14ac:dyDescent="0.25">
      <c r="B101" s="113"/>
      <c r="C101" s="113"/>
      <c r="D101" s="113"/>
      <c r="E101" s="113"/>
      <c r="F101" s="113"/>
      <c r="G101" s="113"/>
      <c r="H101" s="113"/>
    </row>
    <row r="102" spans="2:8" x14ac:dyDescent="0.25">
      <c r="B102" s="113"/>
      <c r="C102" s="113"/>
      <c r="D102" s="113"/>
      <c r="E102" s="113"/>
      <c r="F102" s="113"/>
      <c r="G102" s="113"/>
      <c r="H102" s="113"/>
    </row>
    <row r="103" spans="2:8" x14ac:dyDescent="0.25">
      <c r="B103" s="113"/>
      <c r="C103" s="113"/>
      <c r="D103" s="113"/>
      <c r="E103" s="113"/>
      <c r="F103" s="113"/>
      <c r="G103" s="113"/>
      <c r="H103" s="113"/>
    </row>
    <row r="104" spans="2:8" x14ac:dyDescent="0.25">
      <c r="B104" s="113"/>
      <c r="C104" s="113"/>
      <c r="D104" s="113"/>
      <c r="E104" s="113"/>
      <c r="F104" s="113"/>
      <c r="G104" s="113"/>
      <c r="H104" s="113"/>
    </row>
    <row r="105" spans="2:8" x14ac:dyDescent="0.25">
      <c r="B105" s="113"/>
      <c r="C105" s="113"/>
      <c r="D105" s="113"/>
      <c r="E105" s="113"/>
      <c r="F105" s="113"/>
      <c r="G105" s="113"/>
      <c r="H105" s="113"/>
    </row>
    <row r="106" spans="2:8" x14ac:dyDescent="0.25">
      <c r="B106" s="113"/>
      <c r="C106" s="113"/>
      <c r="D106" s="113"/>
      <c r="E106" s="113"/>
      <c r="F106" s="113"/>
      <c r="G106" s="113"/>
      <c r="H106" s="113"/>
    </row>
    <row r="107" spans="2:8" x14ac:dyDescent="0.25">
      <c r="B107" s="113"/>
      <c r="C107" s="113"/>
      <c r="D107" s="113"/>
      <c r="E107" s="113"/>
      <c r="F107" s="113"/>
      <c r="G107" s="113"/>
      <c r="H107" s="113"/>
    </row>
    <row r="108" spans="2:8" x14ac:dyDescent="0.25">
      <c r="B108" s="113"/>
      <c r="C108" s="113"/>
      <c r="D108" s="113"/>
      <c r="E108" s="113"/>
      <c r="F108" s="113"/>
      <c r="G108" s="113"/>
      <c r="H108" s="113"/>
    </row>
    <row r="109" spans="2:8" x14ac:dyDescent="0.25">
      <c r="B109" s="113"/>
      <c r="C109" s="113"/>
      <c r="D109" s="113"/>
      <c r="E109" s="113"/>
      <c r="F109" s="113"/>
      <c r="G109" s="113"/>
      <c r="H109" s="113"/>
    </row>
    <row r="110" spans="2:8" x14ac:dyDescent="0.25">
      <c r="B110" s="113"/>
      <c r="C110" s="113"/>
      <c r="D110" s="113"/>
      <c r="E110" s="113"/>
      <c r="F110" s="113"/>
      <c r="G110" s="113"/>
      <c r="H110" s="113"/>
    </row>
    <row r="111" spans="2:8" x14ac:dyDescent="0.25">
      <c r="B111" s="113"/>
      <c r="C111" s="113"/>
      <c r="D111" s="113"/>
      <c r="E111" s="113"/>
      <c r="F111" s="113"/>
      <c r="G111" s="113"/>
      <c r="H111" s="113"/>
    </row>
    <row r="112" spans="2:8" x14ac:dyDescent="0.25">
      <c r="B112" s="113"/>
      <c r="C112" s="113"/>
      <c r="D112" s="113"/>
      <c r="E112" s="113"/>
      <c r="F112" s="113"/>
      <c r="G112" s="113"/>
      <c r="H112" s="113"/>
    </row>
    <row r="113" spans="2:8" x14ac:dyDescent="0.25">
      <c r="B113" s="113"/>
      <c r="C113" s="113"/>
      <c r="D113" s="113"/>
      <c r="E113" s="113"/>
      <c r="F113" s="113"/>
      <c r="G113" s="113"/>
      <c r="H113" s="113"/>
    </row>
    <row r="114" spans="2:8" x14ac:dyDescent="0.25">
      <c r="B114" s="113"/>
      <c r="C114" s="113"/>
      <c r="D114" s="113"/>
      <c r="E114" s="113"/>
      <c r="F114" s="113"/>
      <c r="G114" s="113"/>
      <c r="H114" s="113"/>
    </row>
    <row r="115" spans="2:8" x14ac:dyDescent="0.25">
      <c r="B115" s="113"/>
      <c r="C115" s="113"/>
      <c r="D115" s="113"/>
      <c r="E115" s="113"/>
      <c r="F115" s="113"/>
      <c r="G115" s="113"/>
      <c r="H115" s="113"/>
    </row>
    <row r="116" spans="2:8" x14ac:dyDescent="0.25">
      <c r="B116" s="113"/>
      <c r="C116" s="113"/>
      <c r="D116" s="113"/>
      <c r="E116" s="113"/>
      <c r="F116" s="113"/>
      <c r="G116" s="113"/>
      <c r="H116" s="113"/>
    </row>
    <row r="117" spans="2:8" x14ac:dyDescent="0.25">
      <c r="B117" s="113"/>
      <c r="C117" s="113"/>
      <c r="D117" s="113"/>
      <c r="E117" s="113"/>
      <c r="F117" s="113"/>
      <c r="G117" s="113"/>
      <c r="H117" s="113"/>
    </row>
    <row r="118" spans="2:8" x14ac:dyDescent="0.25">
      <c r="B118" s="113"/>
      <c r="C118" s="113"/>
      <c r="D118" s="113"/>
      <c r="E118" s="113"/>
      <c r="F118" s="113"/>
      <c r="G118" s="113"/>
      <c r="H118" s="113"/>
    </row>
    <row r="119" spans="2:8" x14ac:dyDescent="0.25">
      <c r="B119" s="113"/>
      <c r="C119" s="113"/>
      <c r="D119" s="113"/>
      <c r="E119" s="113"/>
      <c r="F119" s="113"/>
      <c r="G119" s="113"/>
      <c r="H119" s="113"/>
    </row>
    <row r="120" spans="2:8" x14ac:dyDescent="0.25">
      <c r="B120" s="113"/>
      <c r="C120" s="113"/>
      <c r="D120" s="113"/>
      <c r="E120" s="113"/>
      <c r="F120" s="113"/>
      <c r="G120" s="113"/>
      <c r="H120" s="113"/>
    </row>
  </sheetData>
  <mergeCells count="7">
    <mergeCell ref="A1:H1"/>
    <mergeCell ref="A2:H2"/>
    <mergeCell ref="A3:H3"/>
    <mergeCell ref="A4:A5"/>
    <mergeCell ref="G4:G5"/>
    <mergeCell ref="H4:H5"/>
    <mergeCell ref="C4:F4"/>
  </mergeCells>
  <phoneticPr fontId="18" type="noConversion"/>
  <pageMargins left="1.03" right="0.26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3"/>
  <sheetViews>
    <sheetView topLeftCell="A4" workbookViewId="0">
      <selection activeCell="J47" sqref="J47"/>
    </sheetView>
  </sheetViews>
  <sheetFormatPr defaultRowHeight="15" x14ac:dyDescent="0.25"/>
  <cols>
    <col min="1" max="1" width="20.140625" style="92" customWidth="1"/>
    <col min="2" max="2" width="12.140625" style="92" hidden="1" customWidth="1"/>
    <col min="3" max="4" width="12.7109375" style="92" hidden="1" customWidth="1"/>
    <col min="5" max="6" width="12.7109375" style="92" customWidth="1"/>
    <col min="7" max="7" width="12.85546875" style="92" customWidth="1"/>
    <col min="8" max="9" width="12.7109375" style="92" customWidth="1"/>
    <col min="10" max="10" width="0.140625" style="92" hidden="1" customWidth="1"/>
    <col min="11" max="11" width="12.7109375" style="92" hidden="1" customWidth="1"/>
    <col min="12" max="12" width="9.140625" style="92"/>
    <col min="13" max="13" width="9.42578125" style="92" customWidth="1"/>
    <col min="14" max="14" width="8.85546875" style="92" customWidth="1"/>
    <col min="15" max="16384" width="9.140625" style="92"/>
  </cols>
  <sheetData>
    <row r="1" spans="1:14" ht="18.75" x14ac:dyDescent="0.3">
      <c r="A1" s="170" t="s">
        <v>227</v>
      </c>
      <c r="B1" s="170"/>
      <c r="C1" s="170"/>
      <c r="D1" s="170"/>
      <c r="E1" s="170"/>
      <c r="F1" s="170"/>
      <c r="G1" s="170"/>
      <c r="H1" s="170"/>
      <c r="I1" s="170"/>
    </row>
    <row r="2" spans="1:14" ht="18.75" x14ac:dyDescent="0.3">
      <c r="A2" s="170" t="s">
        <v>242</v>
      </c>
      <c r="B2" s="170"/>
      <c r="C2" s="170"/>
      <c r="D2" s="170"/>
      <c r="E2" s="170"/>
      <c r="F2" s="170"/>
      <c r="G2" s="170"/>
      <c r="H2" s="170"/>
      <c r="I2" s="170"/>
    </row>
    <row r="3" spans="1:14" ht="15.75" x14ac:dyDescent="0.25">
      <c r="A3" s="168"/>
      <c r="B3" s="169"/>
      <c r="C3" s="169"/>
      <c r="D3" s="169"/>
      <c r="E3" s="169"/>
      <c r="F3" s="169"/>
      <c r="G3" s="169"/>
      <c r="H3" s="169"/>
      <c r="I3" s="169"/>
      <c r="J3" s="115"/>
      <c r="K3" s="115"/>
    </row>
    <row r="4" spans="1:14" ht="18.75" customHeight="1" x14ac:dyDescent="0.25">
      <c r="A4" s="171"/>
      <c r="B4" s="106" t="s">
        <v>0</v>
      </c>
      <c r="C4" s="175" t="s">
        <v>147</v>
      </c>
      <c r="D4" s="183"/>
      <c r="E4" s="183"/>
      <c r="F4" s="176"/>
      <c r="G4" s="177"/>
      <c r="H4" s="184" t="s">
        <v>213</v>
      </c>
      <c r="I4" s="186" t="s">
        <v>197</v>
      </c>
      <c r="J4" s="115"/>
      <c r="K4" s="115"/>
    </row>
    <row r="5" spans="1:14" ht="56.25" customHeight="1" x14ac:dyDescent="0.25">
      <c r="A5" s="182"/>
      <c r="B5" s="107"/>
      <c r="C5" s="95" t="s">
        <v>129</v>
      </c>
      <c r="D5" s="95" t="s">
        <v>129</v>
      </c>
      <c r="E5" s="95" t="s">
        <v>129</v>
      </c>
      <c r="F5" s="95" t="s">
        <v>232</v>
      </c>
      <c r="G5" s="95" t="s">
        <v>198</v>
      </c>
      <c r="H5" s="188"/>
      <c r="I5" s="187"/>
      <c r="J5" s="115"/>
      <c r="K5" s="115"/>
    </row>
    <row r="6" spans="1:14" ht="23.25" customHeight="1" x14ac:dyDescent="0.25">
      <c r="A6" s="96" t="s">
        <v>136</v>
      </c>
      <c r="B6" s="116">
        <f>SUM(B7:B32)</f>
        <v>1211.5739999999998</v>
      </c>
      <c r="C6" s="117">
        <f>SUM(C7:C32)</f>
        <v>1211.4999999999995</v>
      </c>
      <c r="D6" s="117">
        <f>SUM(D7:D32)</f>
        <v>1211.4999999999995</v>
      </c>
      <c r="E6" s="117">
        <f>SUM(E7:E28)</f>
        <v>199.39999999999998</v>
      </c>
      <c r="F6" s="117">
        <v>84.6</v>
      </c>
      <c r="G6" s="117">
        <f>SUM(G7:G32)</f>
        <v>99.999999999999986</v>
      </c>
      <c r="H6" s="110">
        <f>ROUND('[7]13000'!F5,1)</f>
        <v>0.4</v>
      </c>
      <c r="I6" s="110">
        <f>ROUND('[7]13000'!H5,1)</f>
        <v>0</v>
      </c>
      <c r="M6" s="108"/>
    </row>
    <row r="7" spans="1:14" ht="30.75" customHeight="1" x14ac:dyDescent="0.25">
      <c r="A7" s="123" t="s">
        <v>3</v>
      </c>
      <c r="B7" s="101">
        <v>0.65500000000000003</v>
      </c>
      <c r="C7" s="118">
        <v>0.6</v>
      </c>
      <c r="D7" s="118">
        <v>0.6</v>
      </c>
      <c r="E7" s="86">
        <v>1.4</v>
      </c>
      <c r="F7" s="86">
        <v>826.3</v>
      </c>
      <c r="G7" s="86">
        <v>0.7</v>
      </c>
      <c r="H7" s="86">
        <v>0.1</v>
      </c>
      <c r="I7" s="86">
        <v>0</v>
      </c>
      <c r="M7" s="124"/>
      <c r="N7" s="114"/>
    </row>
    <row r="8" spans="1:14" ht="18.75" customHeight="1" x14ac:dyDescent="0.25">
      <c r="A8" s="125" t="s">
        <v>6</v>
      </c>
      <c r="B8" s="101">
        <v>0.26700000000000002</v>
      </c>
      <c r="C8" s="118">
        <f t="shared" ref="C8:D31" si="0">ROUND(B8,1)</f>
        <v>0.3</v>
      </c>
      <c r="D8" s="118">
        <f t="shared" si="0"/>
        <v>0.3</v>
      </c>
      <c r="E8" s="86">
        <v>0.5</v>
      </c>
      <c r="F8" s="86">
        <v>75.900000000000006</v>
      </c>
      <c r="G8" s="86">
        <v>0.2</v>
      </c>
      <c r="H8" s="86">
        <v>0</v>
      </c>
      <c r="I8" s="86">
        <v>0</v>
      </c>
      <c r="M8" s="124"/>
      <c r="N8" s="114"/>
    </row>
    <row r="9" spans="1:14" ht="18.75" customHeight="1" x14ac:dyDescent="0.25">
      <c r="A9" s="125" t="s">
        <v>7</v>
      </c>
      <c r="B9" s="101">
        <v>0.45300000000000001</v>
      </c>
      <c r="C9" s="118">
        <v>0.4</v>
      </c>
      <c r="D9" s="118">
        <v>0.4</v>
      </c>
      <c r="E9" s="86">
        <v>21.4</v>
      </c>
      <c r="F9" s="86">
        <v>72</v>
      </c>
      <c r="G9" s="86">
        <v>10.7</v>
      </c>
      <c r="H9" s="86">
        <v>0.8</v>
      </c>
      <c r="I9" s="86">
        <v>0</v>
      </c>
      <c r="M9" s="124"/>
      <c r="N9" s="114"/>
    </row>
    <row r="10" spans="1:14" ht="18.75" customHeight="1" x14ac:dyDescent="0.25">
      <c r="A10" s="125" t="s">
        <v>219</v>
      </c>
      <c r="B10" s="101">
        <v>139.70699999999999</v>
      </c>
      <c r="C10" s="118">
        <f t="shared" si="0"/>
        <v>139.69999999999999</v>
      </c>
      <c r="D10" s="118">
        <f t="shared" si="0"/>
        <v>139.69999999999999</v>
      </c>
      <c r="E10" s="86">
        <v>0.1</v>
      </c>
      <c r="F10" s="86">
        <v>38.200000000000003</v>
      </c>
      <c r="G10" s="86">
        <v>0.1</v>
      </c>
      <c r="H10" s="86">
        <v>0</v>
      </c>
      <c r="I10" s="86">
        <v>0</v>
      </c>
      <c r="M10" s="124"/>
      <c r="N10" s="114"/>
    </row>
    <row r="11" spans="1:14" ht="18.75" customHeight="1" x14ac:dyDescent="0.25">
      <c r="A11" s="111" t="s">
        <v>9</v>
      </c>
      <c r="B11" s="101"/>
      <c r="C11" s="118"/>
      <c r="D11" s="118"/>
      <c r="E11" s="86">
        <v>0.7</v>
      </c>
      <c r="F11" s="86">
        <v>106.7</v>
      </c>
      <c r="G11" s="86">
        <v>0.3</v>
      </c>
      <c r="H11" s="86">
        <v>0.1</v>
      </c>
      <c r="I11" s="86">
        <v>0</v>
      </c>
      <c r="M11" s="124"/>
      <c r="N11" s="114"/>
    </row>
    <row r="12" spans="1:14" ht="18.75" customHeight="1" x14ac:dyDescent="0.25">
      <c r="A12" s="111" t="s">
        <v>10</v>
      </c>
      <c r="B12" s="101">
        <v>4.2560000000000002</v>
      </c>
      <c r="C12" s="118">
        <f t="shared" si="0"/>
        <v>4.3</v>
      </c>
      <c r="D12" s="118">
        <f t="shared" si="0"/>
        <v>4.3</v>
      </c>
      <c r="E12" s="86">
        <v>80.5</v>
      </c>
      <c r="F12" s="86">
        <v>98.8</v>
      </c>
      <c r="G12" s="86">
        <v>40.4</v>
      </c>
      <c r="H12" s="86">
        <v>3</v>
      </c>
      <c r="I12" s="86">
        <v>0</v>
      </c>
      <c r="M12" s="124"/>
      <c r="N12" s="114"/>
    </row>
    <row r="13" spans="1:14" ht="18.75" customHeight="1" x14ac:dyDescent="0.25">
      <c r="A13" s="111" t="s">
        <v>31</v>
      </c>
      <c r="B13" s="101">
        <v>836.24099999999999</v>
      </c>
      <c r="C13" s="118">
        <f t="shared" si="0"/>
        <v>836.2</v>
      </c>
      <c r="D13" s="118">
        <f t="shared" si="0"/>
        <v>836.2</v>
      </c>
      <c r="E13" s="86">
        <v>11.5</v>
      </c>
      <c r="F13" s="86">
        <v>34.799999999999997</v>
      </c>
      <c r="G13" s="86">
        <v>5.8</v>
      </c>
      <c r="H13" s="86">
        <v>0.8</v>
      </c>
      <c r="I13" s="86">
        <v>0</v>
      </c>
      <c r="M13" s="124"/>
      <c r="N13" s="114"/>
    </row>
    <row r="14" spans="1:14" ht="18.75" customHeight="1" x14ac:dyDescent="0.25">
      <c r="A14" s="111" t="s">
        <v>11</v>
      </c>
      <c r="B14" s="101">
        <v>23.347999999999999</v>
      </c>
      <c r="C14" s="118">
        <f t="shared" si="0"/>
        <v>23.3</v>
      </c>
      <c r="D14" s="118">
        <f t="shared" si="0"/>
        <v>23.3</v>
      </c>
      <c r="E14" s="86">
        <v>0.2</v>
      </c>
      <c r="F14" s="86">
        <v>55.3</v>
      </c>
      <c r="G14" s="86">
        <v>0.1</v>
      </c>
      <c r="H14" s="86">
        <v>0</v>
      </c>
      <c r="I14" s="86">
        <v>0</v>
      </c>
      <c r="M14" s="124"/>
      <c r="N14" s="114"/>
    </row>
    <row r="15" spans="1:14" ht="18.75" customHeight="1" x14ac:dyDescent="0.25">
      <c r="A15" s="111" t="s">
        <v>12</v>
      </c>
      <c r="B15" s="101">
        <v>122.75700000000001</v>
      </c>
      <c r="C15" s="118">
        <f t="shared" si="0"/>
        <v>122.8</v>
      </c>
      <c r="D15" s="118">
        <f t="shared" si="0"/>
        <v>122.8</v>
      </c>
      <c r="E15" s="86">
        <v>0</v>
      </c>
      <c r="F15" s="86" t="s">
        <v>2</v>
      </c>
      <c r="G15" s="86">
        <v>0</v>
      </c>
      <c r="H15" s="86">
        <v>0</v>
      </c>
      <c r="I15" s="86">
        <v>0</v>
      </c>
      <c r="M15" s="124"/>
      <c r="N15" s="114"/>
    </row>
    <row r="16" spans="1:14" ht="18.75" customHeight="1" x14ac:dyDescent="0.25">
      <c r="A16" s="111" t="s">
        <v>34</v>
      </c>
      <c r="B16" s="101">
        <v>1.264</v>
      </c>
      <c r="C16" s="118">
        <f t="shared" si="0"/>
        <v>1.3</v>
      </c>
      <c r="D16" s="118">
        <f t="shared" si="0"/>
        <v>1.3</v>
      </c>
      <c r="E16" s="86">
        <v>4.8</v>
      </c>
      <c r="F16" s="86">
        <v>123.4</v>
      </c>
      <c r="G16" s="86">
        <v>2.4</v>
      </c>
      <c r="H16" s="86">
        <v>0.2</v>
      </c>
      <c r="I16" s="86">
        <v>0</v>
      </c>
      <c r="M16" s="124"/>
      <c r="N16" s="114"/>
    </row>
    <row r="17" spans="1:14" ht="18.75" customHeight="1" x14ac:dyDescent="0.25">
      <c r="A17" s="111" t="s">
        <v>14</v>
      </c>
      <c r="B17" s="101">
        <v>3.9329999999999998</v>
      </c>
      <c r="C17" s="118">
        <f t="shared" si="0"/>
        <v>3.9</v>
      </c>
      <c r="D17" s="118">
        <f t="shared" si="0"/>
        <v>3.9</v>
      </c>
      <c r="E17" s="86">
        <v>0.8</v>
      </c>
      <c r="F17" s="86">
        <v>100</v>
      </c>
      <c r="G17" s="86">
        <v>0.4</v>
      </c>
      <c r="H17" s="86">
        <v>0</v>
      </c>
      <c r="I17" s="86">
        <v>0</v>
      </c>
      <c r="M17" s="124"/>
      <c r="N17" s="114"/>
    </row>
    <row r="18" spans="1:14" ht="18.75" customHeight="1" x14ac:dyDescent="0.25">
      <c r="A18" s="111" t="s">
        <v>35</v>
      </c>
      <c r="B18" s="101">
        <v>26.765000000000001</v>
      </c>
      <c r="C18" s="118">
        <f t="shared" si="0"/>
        <v>26.8</v>
      </c>
      <c r="D18" s="118">
        <f t="shared" si="0"/>
        <v>26.8</v>
      </c>
      <c r="E18" s="86">
        <v>0</v>
      </c>
      <c r="F18" s="86">
        <v>90.9</v>
      </c>
      <c r="G18" s="86">
        <v>0</v>
      </c>
      <c r="H18" s="86">
        <v>0</v>
      </c>
      <c r="I18" s="86">
        <v>0</v>
      </c>
      <c r="M18" s="124"/>
      <c r="N18" s="114"/>
    </row>
    <row r="19" spans="1:14" ht="18.75" customHeight="1" x14ac:dyDescent="0.25">
      <c r="A19" s="111" t="s">
        <v>36</v>
      </c>
      <c r="B19" s="101">
        <v>0.152</v>
      </c>
      <c r="C19" s="118">
        <v>0.1</v>
      </c>
      <c r="D19" s="118">
        <v>0.1</v>
      </c>
      <c r="E19" s="86">
        <v>0.3</v>
      </c>
      <c r="F19" s="86">
        <v>95.3</v>
      </c>
      <c r="G19" s="86">
        <v>0.1</v>
      </c>
      <c r="H19" s="86">
        <v>0</v>
      </c>
      <c r="I19" s="86">
        <v>0</v>
      </c>
      <c r="M19" s="124"/>
      <c r="N19" s="114"/>
    </row>
    <row r="20" spans="1:14" ht="18.75" customHeight="1" x14ac:dyDescent="0.25">
      <c r="A20" s="111" t="s">
        <v>17</v>
      </c>
      <c r="B20" s="101">
        <v>0.17599999999999999</v>
      </c>
      <c r="C20" s="118">
        <f t="shared" si="0"/>
        <v>0.2</v>
      </c>
      <c r="D20" s="118">
        <f t="shared" si="0"/>
        <v>0.2</v>
      </c>
      <c r="E20" s="86">
        <v>0.2</v>
      </c>
      <c r="F20" s="86">
        <v>129.1</v>
      </c>
      <c r="G20" s="86">
        <v>0.1</v>
      </c>
      <c r="H20" s="86">
        <v>0</v>
      </c>
      <c r="I20" s="86">
        <v>0</v>
      </c>
      <c r="M20" s="124"/>
      <c r="N20" s="114"/>
    </row>
    <row r="21" spans="1:14" ht="18.75" customHeight="1" x14ac:dyDescent="0.25">
      <c r="A21" s="111" t="s">
        <v>20</v>
      </c>
      <c r="B21" s="101">
        <v>12.457000000000001</v>
      </c>
      <c r="C21" s="118">
        <f t="shared" si="0"/>
        <v>12.5</v>
      </c>
      <c r="D21" s="118">
        <f t="shared" si="0"/>
        <v>12.5</v>
      </c>
      <c r="E21" s="86">
        <v>1.8</v>
      </c>
      <c r="F21" s="86">
        <v>309.5</v>
      </c>
      <c r="G21" s="86">
        <v>0.9</v>
      </c>
      <c r="H21" s="86">
        <v>0.1</v>
      </c>
      <c r="I21" s="86">
        <v>0</v>
      </c>
      <c r="M21" s="124"/>
      <c r="N21" s="114"/>
    </row>
    <row r="22" spans="1:14" ht="18.75" customHeight="1" x14ac:dyDescent="0.25">
      <c r="A22" s="111" t="s">
        <v>21</v>
      </c>
      <c r="B22" s="101"/>
      <c r="C22" s="118"/>
      <c r="D22" s="118"/>
      <c r="E22" s="86">
        <v>0.2</v>
      </c>
      <c r="F22" s="86">
        <v>86.6</v>
      </c>
      <c r="G22" s="86">
        <v>0.1</v>
      </c>
      <c r="H22" s="86">
        <v>0</v>
      </c>
      <c r="I22" s="86">
        <v>0</v>
      </c>
      <c r="M22" s="124"/>
      <c r="N22" s="114"/>
    </row>
    <row r="23" spans="1:14" ht="18.75" customHeight="1" x14ac:dyDescent="0.25">
      <c r="A23" s="111" t="s">
        <v>142</v>
      </c>
      <c r="B23" s="101"/>
      <c r="C23" s="118"/>
      <c r="D23" s="118"/>
      <c r="E23" s="86">
        <v>69.7</v>
      </c>
      <c r="F23" s="86">
        <v>88.4</v>
      </c>
      <c r="G23" s="86">
        <v>35</v>
      </c>
      <c r="H23" s="86">
        <v>2.4</v>
      </c>
      <c r="I23" s="86">
        <v>0.1</v>
      </c>
      <c r="M23" s="124"/>
      <c r="N23" s="114"/>
    </row>
    <row r="24" spans="1:14" ht="18.75" customHeight="1" x14ac:dyDescent="0.25">
      <c r="A24" s="111" t="s">
        <v>24</v>
      </c>
      <c r="B24" s="101">
        <v>0.14799999999999999</v>
      </c>
      <c r="C24" s="118">
        <f t="shared" si="0"/>
        <v>0.1</v>
      </c>
      <c r="D24" s="118">
        <f t="shared" si="0"/>
        <v>0.1</v>
      </c>
      <c r="E24" s="86">
        <v>0.1</v>
      </c>
      <c r="F24" s="86" t="s">
        <v>2</v>
      </c>
      <c r="G24" s="86">
        <v>0.1</v>
      </c>
      <c r="H24" s="86">
        <v>0</v>
      </c>
      <c r="I24" s="86">
        <v>0</v>
      </c>
      <c r="M24" s="124"/>
      <c r="N24" s="114"/>
    </row>
    <row r="25" spans="1:14" ht="18.75" customHeight="1" x14ac:dyDescent="0.25">
      <c r="A25" s="111" t="s">
        <v>37</v>
      </c>
      <c r="B25" s="101">
        <v>0.60599999999999998</v>
      </c>
      <c r="C25" s="118">
        <f t="shared" si="0"/>
        <v>0.6</v>
      </c>
      <c r="D25" s="118">
        <f t="shared" si="0"/>
        <v>0.6</v>
      </c>
      <c r="E25" s="86">
        <v>0.5</v>
      </c>
      <c r="F25" s="86">
        <v>100</v>
      </c>
      <c r="G25" s="86">
        <v>0.2</v>
      </c>
      <c r="H25" s="86">
        <v>0.1</v>
      </c>
      <c r="I25" s="86">
        <v>0</v>
      </c>
      <c r="M25" s="124"/>
      <c r="N25" s="114"/>
    </row>
    <row r="26" spans="1:14" ht="18.75" customHeight="1" x14ac:dyDescent="0.25">
      <c r="A26" s="111" t="s">
        <v>26</v>
      </c>
      <c r="B26" s="101">
        <v>0.27800000000000002</v>
      </c>
      <c r="C26" s="118">
        <f t="shared" si="0"/>
        <v>0.3</v>
      </c>
      <c r="D26" s="118">
        <f t="shared" si="0"/>
        <v>0.3</v>
      </c>
      <c r="E26" s="86">
        <v>3.2</v>
      </c>
      <c r="F26" s="86">
        <v>110.2</v>
      </c>
      <c r="G26" s="86">
        <v>1.6</v>
      </c>
      <c r="H26" s="86">
        <v>0.1</v>
      </c>
      <c r="I26" s="86">
        <v>0</v>
      </c>
      <c r="M26" s="124"/>
      <c r="N26" s="114"/>
    </row>
    <row r="27" spans="1:14" ht="18.75" customHeight="1" x14ac:dyDescent="0.25">
      <c r="A27" s="111" t="s">
        <v>32</v>
      </c>
      <c r="B27" s="101">
        <v>9.2999999999999999E-2</v>
      </c>
      <c r="C27" s="118">
        <f t="shared" si="0"/>
        <v>0.1</v>
      </c>
      <c r="D27" s="118">
        <f t="shared" si="0"/>
        <v>0.1</v>
      </c>
      <c r="E27" s="86">
        <v>1.5</v>
      </c>
      <c r="F27" s="86">
        <v>158.5</v>
      </c>
      <c r="G27" s="86">
        <v>0.8</v>
      </c>
      <c r="H27" s="86">
        <v>1.8</v>
      </c>
      <c r="I27" s="86">
        <v>0</v>
      </c>
      <c r="M27" s="124"/>
      <c r="N27" s="114"/>
    </row>
    <row r="28" spans="1:14" ht="18.75" customHeight="1" x14ac:dyDescent="0.25">
      <c r="A28" s="111" t="s">
        <v>33</v>
      </c>
      <c r="B28" s="101">
        <v>1E-3</v>
      </c>
      <c r="C28" s="118">
        <f t="shared" si="0"/>
        <v>0</v>
      </c>
      <c r="D28" s="118">
        <f t="shared" si="0"/>
        <v>0</v>
      </c>
      <c r="E28" s="86">
        <v>0</v>
      </c>
      <c r="F28" s="86" t="s">
        <v>2</v>
      </c>
      <c r="G28" s="86">
        <v>0</v>
      </c>
      <c r="H28" s="86">
        <v>0</v>
      </c>
      <c r="I28" s="86">
        <v>0</v>
      </c>
      <c r="M28" s="124"/>
      <c r="N28" s="114"/>
    </row>
    <row r="29" spans="1:14" ht="18.75" customHeight="1" x14ac:dyDescent="0.25">
      <c r="B29" s="101">
        <v>3.0000000000000001E-3</v>
      </c>
      <c r="C29" s="118">
        <f t="shared" si="0"/>
        <v>0</v>
      </c>
      <c r="D29" s="118">
        <f t="shared" si="0"/>
        <v>0</v>
      </c>
      <c r="E29" s="86"/>
      <c r="F29" s="86"/>
      <c r="G29" s="86"/>
      <c r="H29" s="86"/>
      <c r="I29" s="86"/>
    </row>
    <row r="30" spans="1:14" ht="18.75" customHeight="1" x14ac:dyDescent="0.25">
      <c r="B30" s="101">
        <v>35.445</v>
      </c>
      <c r="C30" s="118">
        <f t="shared" si="0"/>
        <v>35.4</v>
      </c>
      <c r="D30" s="118">
        <f t="shared" si="0"/>
        <v>35.4</v>
      </c>
      <c r="E30" s="86"/>
      <c r="F30" s="86"/>
      <c r="G30" s="86"/>
      <c r="H30" s="86"/>
      <c r="I30" s="86"/>
    </row>
    <row r="31" spans="1:14" ht="15.75" x14ac:dyDescent="0.25">
      <c r="B31" s="101">
        <v>2.569</v>
      </c>
      <c r="C31" s="118">
        <f t="shared" si="0"/>
        <v>2.6</v>
      </c>
      <c r="D31" s="118">
        <f t="shared" si="0"/>
        <v>2.6</v>
      </c>
      <c r="E31" s="86"/>
      <c r="F31" s="86"/>
      <c r="G31" s="86"/>
      <c r="H31" s="86"/>
      <c r="I31" s="86"/>
    </row>
    <row r="32" spans="1:14" ht="15.75" x14ac:dyDescent="0.25">
      <c r="B32" s="119" t="s">
        <v>2</v>
      </c>
      <c r="C32" s="120" t="s">
        <v>2</v>
      </c>
      <c r="D32" s="120"/>
      <c r="E32" s="86"/>
      <c r="F32" s="86"/>
      <c r="G32" s="86"/>
      <c r="H32" s="86"/>
      <c r="I32" s="86"/>
    </row>
    <row r="33" spans="1:9" ht="15.75" x14ac:dyDescent="0.25">
      <c r="A33" s="111"/>
      <c r="B33" s="119"/>
      <c r="C33" s="126"/>
      <c r="D33" s="126"/>
      <c r="E33" s="86"/>
      <c r="F33" s="86"/>
      <c r="G33" s="86"/>
      <c r="H33" s="86"/>
      <c r="I33" s="86"/>
    </row>
    <row r="34" spans="1:9" ht="18.95" customHeight="1" x14ac:dyDescent="0.25">
      <c r="A34" s="111"/>
      <c r="B34" s="102"/>
      <c r="C34" s="102"/>
      <c r="D34" s="102"/>
      <c r="E34" s="86"/>
      <c r="F34" s="86"/>
      <c r="G34" s="86"/>
      <c r="H34" s="86"/>
      <c r="I34" s="86"/>
    </row>
    <row r="35" spans="1:9" ht="18.95" customHeight="1" x14ac:dyDescent="0.25">
      <c r="A35" s="111"/>
      <c r="B35" s="102"/>
      <c r="C35" s="102"/>
      <c r="D35" s="102"/>
      <c r="E35" s="86"/>
      <c r="F35" s="86"/>
      <c r="G35" s="86"/>
      <c r="H35" s="86"/>
      <c r="I35" s="86"/>
    </row>
    <row r="36" spans="1:9" ht="18.95" customHeight="1" x14ac:dyDescent="0.25">
      <c r="B36" s="102"/>
      <c r="C36" s="102"/>
      <c r="D36" s="102"/>
      <c r="E36" s="86"/>
      <c r="F36" s="86"/>
      <c r="G36" s="86"/>
      <c r="H36" s="86"/>
      <c r="I36" s="86"/>
    </row>
    <row r="37" spans="1:9" ht="18.95" customHeight="1" x14ac:dyDescent="0.25">
      <c r="B37" s="113"/>
      <c r="C37" s="113"/>
      <c r="D37" s="113"/>
      <c r="E37" s="113"/>
      <c r="F37" s="113"/>
      <c r="G37" s="113"/>
      <c r="H37" s="113"/>
      <c r="I37" s="86"/>
    </row>
    <row r="38" spans="1:9" ht="15.75" x14ac:dyDescent="0.25">
      <c r="B38" s="113"/>
      <c r="C38" s="113"/>
      <c r="D38" s="113"/>
      <c r="E38" s="113"/>
      <c r="F38" s="113"/>
      <c r="G38" s="113"/>
      <c r="H38" s="113"/>
      <c r="I38" s="86"/>
    </row>
    <row r="39" spans="1:9" ht="15.75" x14ac:dyDescent="0.25">
      <c r="B39" s="113"/>
      <c r="C39" s="113"/>
      <c r="D39" s="113"/>
      <c r="E39" s="113"/>
      <c r="F39" s="113"/>
      <c r="G39" s="113"/>
      <c r="H39" s="113"/>
      <c r="I39" s="86"/>
    </row>
    <row r="40" spans="1:9" ht="15.75" x14ac:dyDescent="0.25">
      <c r="B40" s="113"/>
      <c r="C40" s="113"/>
      <c r="D40" s="113"/>
      <c r="E40" s="113"/>
      <c r="F40" s="113"/>
      <c r="G40" s="113"/>
      <c r="H40" s="113"/>
      <c r="I40" s="86"/>
    </row>
    <row r="41" spans="1:9" ht="15.75" x14ac:dyDescent="0.25">
      <c r="B41" s="113"/>
      <c r="C41" s="113"/>
      <c r="D41" s="113"/>
      <c r="E41" s="113"/>
      <c r="F41" s="113"/>
      <c r="G41" s="113"/>
      <c r="H41" s="113"/>
      <c r="I41" s="86"/>
    </row>
    <row r="42" spans="1:9" ht="15.75" x14ac:dyDescent="0.25">
      <c r="B42" s="113"/>
      <c r="C42" s="113"/>
      <c r="D42" s="113"/>
      <c r="E42" s="113"/>
      <c r="F42" s="113"/>
      <c r="G42" s="113"/>
      <c r="H42" s="113"/>
      <c r="I42" s="86"/>
    </row>
    <row r="43" spans="1:9" ht="15.75" x14ac:dyDescent="0.25">
      <c r="B43" s="113"/>
      <c r="C43" s="113"/>
      <c r="D43" s="113"/>
      <c r="E43" s="113"/>
      <c r="F43" s="113"/>
      <c r="G43" s="113"/>
      <c r="H43" s="113"/>
      <c r="I43" s="86"/>
    </row>
    <row r="44" spans="1:9" ht="15.75" x14ac:dyDescent="0.25">
      <c r="B44" s="113"/>
      <c r="C44" s="113"/>
      <c r="D44" s="113"/>
      <c r="E44" s="113"/>
      <c r="F44" s="113"/>
      <c r="G44" s="113"/>
      <c r="H44" s="113"/>
      <c r="I44" s="86"/>
    </row>
    <row r="45" spans="1:9" ht="15.75" x14ac:dyDescent="0.25">
      <c r="B45" s="113"/>
      <c r="C45" s="113"/>
      <c r="D45" s="113"/>
      <c r="E45" s="113"/>
      <c r="F45" s="113"/>
      <c r="G45" s="113"/>
      <c r="H45" s="113"/>
      <c r="I45" s="86"/>
    </row>
    <row r="46" spans="1:9" ht="15.75" x14ac:dyDescent="0.25">
      <c r="B46" s="113"/>
      <c r="C46" s="113"/>
      <c r="D46" s="113"/>
      <c r="E46" s="113"/>
      <c r="F46" s="113"/>
      <c r="G46" s="113"/>
      <c r="H46" s="113"/>
      <c r="I46" s="86"/>
    </row>
    <row r="47" spans="1:9" ht="15.75" x14ac:dyDescent="0.25">
      <c r="B47" s="113"/>
      <c r="C47" s="113"/>
      <c r="D47" s="113"/>
      <c r="E47" s="113"/>
      <c r="F47" s="113"/>
      <c r="G47" s="113"/>
      <c r="H47" s="113"/>
      <c r="I47" s="86"/>
    </row>
    <row r="48" spans="1:9" ht="15.75" x14ac:dyDescent="0.25">
      <c r="B48" s="113"/>
      <c r="C48" s="113"/>
      <c r="D48" s="113"/>
      <c r="E48" s="113"/>
      <c r="F48" s="113"/>
      <c r="G48" s="113"/>
      <c r="H48" s="113"/>
      <c r="I48" s="86"/>
    </row>
    <row r="49" spans="2:9" ht="15.75" x14ac:dyDescent="0.25">
      <c r="B49" s="113"/>
      <c r="C49" s="113"/>
      <c r="D49" s="113"/>
      <c r="E49" s="113"/>
      <c r="F49" s="113"/>
      <c r="G49" s="113"/>
      <c r="H49" s="113"/>
      <c r="I49" s="86"/>
    </row>
    <row r="50" spans="2:9" ht="15.75" x14ac:dyDescent="0.25">
      <c r="B50" s="113"/>
      <c r="C50" s="113"/>
      <c r="D50" s="113"/>
      <c r="E50" s="113"/>
      <c r="F50" s="113"/>
      <c r="G50" s="113"/>
      <c r="H50" s="113"/>
      <c r="I50" s="86"/>
    </row>
    <row r="51" spans="2:9" ht="15.75" x14ac:dyDescent="0.25">
      <c r="B51" s="113"/>
      <c r="C51" s="113"/>
      <c r="D51" s="113"/>
      <c r="E51" s="113"/>
      <c r="F51" s="113"/>
      <c r="G51" s="113"/>
      <c r="H51" s="113"/>
      <c r="I51" s="86"/>
    </row>
    <row r="52" spans="2:9" ht="15.75" x14ac:dyDescent="0.25">
      <c r="B52" s="113"/>
      <c r="C52" s="113"/>
      <c r="D52" s="113"/>
      <c r="E52" s="113"/>
      <c r="F52" s="113"/>
      <c r="G52" s="113"/>
      <c r="H52" s="113"/>
      <c r="I52" s="86"/>
    </row>
    <row r="53" spans="2:9" ht="15.75" x14ac:dyDescent="0.25">
      <c r="B53" s="113"/>
      <c r="C53" s="113"/>
      <c r="D53" s="113"/>
      <c r="E53" s="113"/>
      <c r="F53" s="113"/>
      <c r="G53" s="113"/>
      <c r="H53" s="113"/>
      <c r="I53" s="86"/>
    </row>
    <row r="54" spans="2:9" ht="15.75" x14ac:dyDescent="0.25">
      <c r="B54" s="113"/>
      <c r="C54" s="113"/>
      <c r="D54" s="113"/>
      <c r="E54" s="113"/>
      <c r="F54" s="113"/>
      <c r="G54" s="113"/>
      <c r="H54" s="113"/>
      <c r="I54" s="86"/>
    </row>
    <row r="55" spans="2:9" ht="15.75" x14ac:dyDescent="0.25">
      <c r="B55" s="113"/>
      <c r="C55" s="113"/>
      <c r="D55" s="113"/>
      <c r="E55" s="113"/>
      <c r="F55" s="113"/>
      <c r="G55" s="113"/>
      <c r="H55" s="113"/>
      <c r="I55" s="86"/>
    </row>
    <row r="56" spans="2:9" ht="15.75" x14ac:dyDescent="0.25">
      <c r="B56" s="113"/>
      <c r="C56" s="113"/>
      <c r="D56" s="113"/>
      <c r="E56" s="113"/>
      <c r="F56" s="113"/>
      <c r="G56" s="113"/>
      <c r="H56" s="113"/>
      <c r="I56" s="86"/>
    </row>
    <row r="57" spans="2:9" ht="15.75" x14ac:dyDescent="0.25">
      <c r="B57" s="113"/>
      <c r="C57" s="113"/>
      <c r="D57" s="113"/>
      <c r="E57" s="113"/>
      <c r="F57" s="113"/>
      <c r="G57" s="113"/>
      <c r="H57" s="113"/>
      <c r="I57" s="86"/>
    </row>
    <row r="58" spans="2:9" ht="15.75" x14ac:dyDescent="0.25">
      <c r="B58" s="113"/>
      <c r="C58" s="113"/>
      <c r="D58" s="113"/>
      <c r="E58" s="113"/>
      <c r="F58" s="113"/>
      <c r="G58" s="113"/>
      <c r="H58" s="113"/>
      <c r="I58" s="86"/>
    </row>
    <row r="59" spans="2:9" ht="15.75" x14ac:dyDescent="0.25">
      <c r="B59" s="113"/>
      <c r="C59" s="113"/>
      <c r="D59" s="113"/>
      <c r="E59" s="113"/>
      <c r="F59" s="113"/>
      <c r="G59" s="113"/>
      <c r="H59" s="113"/>
      <c r="I59" s="86"/>
    </row>
    <row r="60" spans="2:9" ht="15.75" x14ac:dyDescent="0.25">
      <c r="B60" s="113"/>
      <c r="C60" s="113"/>
      <c r="D60" s="113"/>
      <c r="E60" s="113"/>
      <c r="F60" s="113"/>
      <c r="G60" s="113"/>
      <c r="H60" s="113"/>
      <c r="I60" s="86"/>
    </row>
    <row r="61" spans="2:9" ht="15.75" x14ac:dyDescent="0.25">
      <c r="B61" s="113"/>
      <c r="C61" s="113"/>
      <c r="D61" s="113"/>
      <c r="E61" s="113"/>
      <c r="F61" s="113"/>
      <c r="G61" s="113"/>
      <c r="H61" s="113"/>
      <c r="I61" s="86"/>
    </row>
    <row r="62" spans="2:9" ht="15.75" x14ac:dyDescent="0.25">
      <c r="B62" s="113"/>
      <c r="C62" s="113"/>
      <c r="D62" s="113"/>
      <c r="E62" s="113"/>
      <c r="F62" s="113"/>
      <c r="G62" s="113"/>
      <c r="H62" s="113"/>
      <c r="I62" s="86"/>
    </row>
    <row r="63" spans="2:9" ht="15.75" x14ac:dyDescent="0.25">
      <c r="B63" s="113"/>
      <c r="C63" s="113"/>
      <c r="D63" s="113"/>
      <c r="E63" s="113"/>
      <c r="F63" s="113"/>
      <c r="G63" s="113"/>
      <c r="H63" s="113"/>
      <c r="I63" s="86"/>
    </row>
    <row r="64" spans="2:9" ht="15.75" x14ac:dyDescent="0.25">
      <c r="B64" s="113"/>
      <c r="C64" s="113"/>
      <c r="D64" s="113"/>
      <c r="E64" s="113"/>
      <c r="F64" s="113"/>
      <c r="G64" s="113"/>
      <c r="H64" s="113"/>
      <c r="I64" s="86"/>
    </row>
    <row r="65" spans="2:9" ht="15.75" x14ac:dyDescent="0.25">
      <c r="B65" s="113"/>
      <c r="C65" s="113"/>
      <c r="D65" s="113"/>
      <c r="E65" s="113"/>
      <c r="F65" s="113"/>
      <c r="G65" s="113"/>
      <c r="H65" s="113"/>
      <c r="I65" s="86"/>
    </row>
    <row r="66" spans="2:9" ht="15.75" x14ac:dyDescent="0.25">
      <c r="B66" s="113"/>
      <c r="C66" s="113"/>
      <c r="D66" s="113"/>
      <c r="E66" s="113"/>
      <c r="F66" s="113"/>
      <c r="G66" s="113"/>
      <c r="H66" s="113"/>
      <c r="I66" s="86"/>
    </row>
    <row r="67" spans="2:9" ht="15.75" x14ac:dyDescent="0.25">
      <c r="B67" s="113"/>
      <c r="C67" s="113"/>
      <c r="D67" s="113"/>
      <c r="E67" s="113"/>
      <c r="F67" s="113"/>
      <c r="G67" s="113"/>
      <c r="H67" s="113"/>
      <c r="I67" s="86"/>
    </row>
    <row r="68" spans="2:9" ht="15.75" x14ac:dyDescent="0.25">
      <c r="B68" s="113"/>
      <c r="C68" s="113"/>
      <c r="D68" s="113"/>
      <c r="E68" s="113"/>
      <c r="F68" s="113"/>
      <c r="G68" s="113"/>
      <c r="H68" s="113"/>
      <c r="I68" s="86"/>
    </row>
    <row r="69" spans="2:9" ht="15.75" x14ac:dyDescent="0.25">
      <c r="B69" s="113"/>
      <c r="C69" s="113"/>
      <c r="D69" s="113"/>
      <c r="E69" s="113"/>
      <c r="F69" s="113"/>
      <c r="G69" s="113"/>
      <c r="H69" s="113"/>
      <c r="I69" s="86"/>
    </row>
    <row r="70" spans="2:9" ht="15.75" x14ac:dyDescent="0.25">
      <c r="B70" s="113"/>
      <c r="C70" s="113"/>
      <c r="D70" s="113"/>
      <c r="E70" s="113"/>
      <c r="F70" s="113"/>
      <c r="G70" s="113"/>
      <c r="H70" s="113"/>
      <c r="I70" s="86"/>
    </row>
    <row r="71" spans="2:9" ht="15.75" x14ac:dyDescent="0.25">
      <c r="B71" s="113"/>
      <c r="C71" s="113"/>
      <c r="D71" s="113"/>
      <c r="E71" s="113"/>
      <c r="F71" s="113"/>
      <c r="G71" s="113"/>
      <c r="H71" s="113"/>
      <c r="I71" s="86"/>
    </row>
    <row r="72" spans="2:9" ht="15.75" x14ac:dyDescent="0.25">
      <c r="B72" s="113"/>
      <c r="C72" s="113"/>
      <c r="D72" s="113"/>
      <c r="E72" s="113"/>
      <c r="F72" s="113"/>
      <c r="G72" s="113"/>
      <c r="H72" s="113"/>
      <c r="I72" s="86"/>
    </row>
    <row r="73" spans="2:9" ht="15.75" x14ac:dyDescent="0.25">
      <c r="B73" s="113"/>
      <c r="C73" s="113"/>
      <c r="D73" s="113"/>
      <c r="E73" s="113"/>
      <c r="F73" s="113"/>
      <c r="G73" s="113"/>
      <c r="H73" s="113"/>
      <c r="I73" s="86"/>
    </row>
    <row r="74" spans="2:9" ht="15.75" x14ac:dyDescent="0.25">
      <c r="B74" s="113"/>
      <c r="C74" s="113"/>
      <c r="D74" s="113"/>
      <c r="E74" s="113"/>
      <c r="F74" s="113"/>
      <c r="G74" s="113"/>
      <c r="H74" s="113"/>
      <c r="I74" s="86"/>
    </row>
    <row r="75" spans="2:9" ht="15.75" x14ac:dyDescent="0.25">
      <c r="B75" s="113"/>
      <c r="C75" s="113"/>
      <c r="D75" s="113"/>
      <c r="E75" s="113"/>
      <c r="F75" s="113"/>
      <c r="G75" s="113"/>
      <c r="H75" s="113"/>
      <c r="I75" s="86"/>
    </row>
    <row r="76" spans="2:9" ht="15.75" x14ac:dyDescent="0.25">
      <c r="B76" s="113"/>
      <c r="C76" s="113"/>
      <c r="D76" s="113"/>
      <c r="E76" s="113"/>
      <c r="F76" s="113"/>
      <c r="G76" s="113"/>
      <c r="H76" s="113"/>
      <c r="I76" s="86"/>
    </row>
    <row r="77" spans="2:9" ht="15.75" x14ac:dyDescent="0.25">
      <c r="B77" s="113"/>
      <c r="C77" s="113"/>
      <c r="D77" s="113"/>
      <c r="E77" s="113"/>
      <c r="F77" s="113"/>
      <c r="G77" s="113"/>
      <c r="H77" s="113"/>
      <c r="I77" s="86"/>
    </row>
    <row r="78" spans="2:9" ht="15.75" x14ac:dyDescent="0.25">
      <c r="B78" s="113"/>
      <c r="C78" s="113"/>
      <c r="D78" s="113"/>
      <c r="E78" s="113"/>
      <c r="F78" s="113"/>
      <c r="G78" s="113"/>
      <c r="H78" s="113"/>
      <c r="I78" s="86"/>
    </row>
    <row r="79" spans="2:9" ht="15.75" x14ac:dyDescent="0.25">
      <c r="B79" s="113"/>
      <c r="C79" s="113"/>
      <c r="D79" s="113"/>
      <c r="E79" s="113"/>
      <c r="F79" s="113"/>
      <c r="G79" s="113"/>
      <c r="H79" s="113"/>
      <c r="I79" s="86"/>
    </row>
    <row r="80" spans="2:9" ht="15.75" x14ac:dyDescent="0.25">
      <c r="B80" s="113"/>
      <c r="C80" s="113"/>
      <c r="D80" s="113"/>
      <c r="E80" s="113"/>
      <c r="F80" s="113"/>
      <c r="G80" s="113"/>
      <c r="H80" s="113"/>
      <c r="I80" s="86"/>
    </row>
    <row r="81" spans="2:9" ht="15.75" x14ac:dyDescent="0.25">
      <c r="B81" s="113"/>
      <c r="C81" s="113"/>
      <c r="D81" s="113"/>
      <c r="E81" s="113"/>
      <c r="F81" s="113"/>
      <c r="G81" s="113"/>
      <c r="H81" s="113"/>
      <c r="I81" s="86"/>
    </row>
    <row r="82" spans="2:9" ht="15.75" x14ac:dyDescent="0.25">
      <c r="B82" s="113"/>
      <c r="C82" s="113"/>
      <c r="D82" s="113"/>
      <c r="E82" s="113"/>
      <c r="F82" s="113"/>
      <c r="G82" s="113"/>
      <c r="H82" s="113"/>
      <c r="I82" s="86"/>
    </row>
    <row r="83" spans="2:9" ht="15.75" x14ac:dyDescent="0.25">
      <c r="B83" s="113"/>
      <c r="C83" s="113"/>
      <c r="D83" s="113"/>
      <c r="E83" s="113"/>
      <c r="F83" s="113"/>
      <c r="G83" s="113"/>
      <c r="H83" s="113"/>
      <c r="I83" s="86"/>
    </row>
    <row r="84" spans="2:9" ht="15.75" x14ac:dyDescent="0.25">
      <c r="B84" s="113"/>
      <c r="C84" s="113"/>
      <c r="D84" s="113"/>
      <c r="E84" s="113"/>
      <c r="F84" s="113"/>
      <c r="G84" s="113"/>
      <c r="H84" s="113"/>
      <c r="I84" s="86"/>
    </row>
    <row r="85" spans="2:9" ht="15.75" x14ac:dyDescent="0.25">
      <c r="B85" s="113"/>
      <c r="C85" s="113"/>
      <c r="D85" s="113"/>
      <c r="E85" s="113"/>
      <c r="F85" s="113"/>
      <c r="G85" s="113"/>
      <c r="H85" s="113"/>
      <c r="I85" s="86"/>
    </row>
    <row r="86" spans="2:9" ht="15.75" x14ac:dyDescent="0.25">
      <c r="B86" s="113"/>
      <c r="C86" s="113"/>
      <c r="D86" s="113"/>
      <c r="E86" s="113"/>
      <c r="F86" s="113"/>
      <c r="G86" s="113"/>
      <c r="H86" s="113"/>
      <c r="I86" s="86"/>
    </row>
    <row r="87" spans="2:9" ht="15.75" x14ac:dyDescent="0.25">
      <c r="B87" s="113"/>
      <c r="C87" s="113"/>
      <c r="D87" s="113"/>
      <c r="E87" s="113"/>
      <c r="F87" s="113"/>
      <c r="G87" s="113"/>
      <c r="H87" s="113"/>
      <c r="I87" s="86"/>
    </row>
    <row r="88" spans="2:9" ht="15.75" x14ac:dyDescent="0.25">
      <c r="B88" s="113"/>
      <c r="C88" s="113"/>
      <c r="D88" s="113"/>
      <c r="E88" s="113"/>
      <c r="F88" s="113"/>
      <c r="G88" s="113"/>
      <c r="H88" s="113"/>
      <c r="I88" s="86"/>
    </row>
    <row r="89" spans="2:9" ht="15.75" x14ac:dyDescent="0.25">
      <c r="B89" s="113"/>
      <c r="C89" s="113"/>
      <c r="D89" s="113"/>
      <c r="E89" s="113"/>
      <c r="F89" s="113"/>
      <c r="G89" s="113"/>
      <c r="H89" s="113"/>
      <c r="I89" s="86"/>
    </row>
    <row r="90" spans="2:9" ht="15.75" x14ac:dyDescent="0.25">
      <c r="B90" s="113"/>
      <c r="C90" s="113"/>
      <c r="D90" s="113"/>
      <c r="E90" s="113"/>
      <c r="F90" s="113"/>
      <c r="G90" s="113"/>
      <c r="H90" s="113"/>
      <c r="I90" s="86"/>
    </row>
    <row r="91" spans="2:9" ht="15.75" x14ac:dyDescent="0.25">
      <c r="B91" s="113"/>
      <c r="C91" s="113"/>
      <c r="D91" s="113"/>
      <c r="E91" s="113"/>
      <c r="F91" s="113"/>
      <c r="G91" s="113"/>
      <c r="H91" s="113"/>
      <c r="I91" s="86"/>
    </row>
    <row r="92" spans="2:9" ht="15.75" x14ac:dyDescent="0.25">
      <c r="B92" s="113"/>
      <c r="C92" s="113"/>
      <c r="D92" s="113"/>
      <c r="E92" s="113"/>
      <c r="F92" s="113"/>
      <c r="G92" s="113"/>
      <c r="H92" s="113"/>
      <c r="I92" s="86"/>
    </row>
    <row r="93" spans="2:9" ht="15.75" x14ac:dyDescent="0.25">
      <c r="B93" s="113"/>
      <c r="C93" s="113"/>
      <c r="D93" s="113"/>
      <c r="E93" s="113"/>
      <c r="F93" s="113"/>
      <c r="G93" s="113"/>
      <c r="H93" s="113"/>
      <c r="I93" s="86"/>
    </row>
    <row r="94" spans="2:9" ht="15.75" x14ac:dyDescent="0.25">
      <c r="B94" s="113"/>
      <c r="C94" s="113"/>
      <c r="D94" s="113"/>
      <c r="E94" s="113"/>
      <c r="F94" s="113"/>
      <c r="G94" s="113"/>
      <c r="H94" s="113"/>
      <c r="I94" s="86"/>
    </row>
    <row r="95" spans="2:9" ht="15.75" x14ac:dyDescent="0.25">
      <c r="B95" s="113"/>
      <c r="C95" s="113"/>
      <c r="D95" s="113"/>
      <c r="E95" s="113"/>
      <c r="F95" s="113"/>
      <c r="G95" s="113"/>
      <c r="H95" s="113"/>
      <c r="I95" s="86"/>
    </row>
    <row r="96" spans="2:9" ht="15.75" x14ac:dyDescent="0.25">
      <c r="B96" s="113"/>
      <c r="C96" s="113"/>
      <c r="D96" s="113"/>
      <c r="E96" s="113"/>
      <c r="F96" s="113"/>
      <c r="G96" s="113"/>
      <c r="H96" s="113"/>
      <c r="I96" s="86"/>
    </row>
    <row r="97" spans="2:9" ht="15.75" x14ac:dyDescent="0.25">
      <c r="B97" s="113"/>
      <c r="C97" s="113"/>
      <c r="D97" s="113"/>
      <c r="E97" s="113"/>
      <c r="F97" s="113"/>
      <c r="G97" s="113"/>
      <c r="H97" s="113"/>
      <c r="I97" s="86"/>
    </row>
    <row r="98" spans="2:9" ht="15.75" x14ac:dyDescent="0.25">
      <c r="B98" s="113"/>
      <c r="C98" s="113"/>
      <c r="D98" s="113"/>
      <c r="E98" s="113"/>
      <c r="F98" s="113"/>
      <c r="G98" s="113"/>
      <c r="H98" s="113"/>
      <c r="I98" s="86"/>
    </row>
    <row r="99" spans="2:9" ht="15.75" x14ac:dyDescent="0.25">
      <c r="B99" s="113"/>
      <c r="C99" s="113"/>
      <c r="D99" s="113"/>
      <c r="E99" s="113"/>
      <c r="F99" s="113"/>
      <c r="G99" s="113"/>
      <c r="H99" s="113"/>
      <c r="I99" s="86"/>
    </row>
    <row r="100" spans="2:9" ht="15.75" x14ac:dyDescent="0.25">
      <c r="B100" s="113"/>
      <c r="C100" s="113"/>
      <c r="D100" s="113"/>
      <c r="E100" s="113"/>
      <c r="F100" s="113"/>
      <c r="G100" s="113"/>
      <c r="H100" s="113"/>
      <c r="I100" s="86"/>
    </row>
    <row r="101" spans="2:9" ht="15.75" x14ac:dyDescent="0.25">
      <c r="B101" s="113"/>
      <c r="C101" s="113"/>
      <c r="D101" s="113"/>
      <c r="E101" s="113"/>
      <c r="F101" s="113"/>
      <c r="G101" s="113"/>
      <c r="H101" s="113"/>
      <c r="I101" s="86"/>
    </row>
    <row r="102" spans="2:9" ht="15.75" x14ac:dyDescent="0.25">
      <c r="B102" s="113"/>
      <c r="C102" s="113"/>
      <c r="D102" s="113"/>
      <c r="E102" s="113"/>
      <c r="F102" s="113"/>
      <c r="G102" s="113"/>
      <c r="H102" s="113"/>
      <c r="I102" s="86"/>
    </row>
    <row r="103" spans="2:9" ht="15.75" x14ac:dyDescent="0.25">
      <c r="B103" s="113"/>
      <c r="C103" s="113"/>
      <c r="D103" s="113"/>
      <c r="E103" s="113"/>
      <c r="F103" s="113"/>
      <c r="G103" s="113"/>
      <c r="H103" s="113"/>
      <c r="I103" s="86"/>
    </row>
    <row r="104" spans="2:9" ht="15.75" x14ac:dyDescent="0.25">
      <c r="B104" s="113"/>
      <c r="C104" s="113"/>
      <c r="D104" s="113"/>
      <c r="E104" s="113"/>
      <c r="F104" s="113"/>
      <c r="G104" s="113"/>
      <c r="H104" s="113"/>
      <c r="I104" s="86"/>
    </row>
    <row r="105" spans="2:9" ht="15.75" x14ac:dyDescent="0.25">
      <c r="B105" s="113"/>
      <c r="C105" s="113"/>
      <c r="D105" s="113"/>
      <c r="E105" s="113"/>
      <c r="F105" s="113"/>
      <c r="G105" s="113"/>
      <c r="H105" s="113"/>
      <c r="I105" s="86"/>
    </row>
    <row r="106" spans="2:9" ht="15.75" x14ac:dyDescent="0.25">
      <c r="B106" s="113"/>
      <c r="C106" s="113"/>
      <c r="D106" s="113"/>
      <c r="E106" s="113"/>
      <c r="F106" s="113"/>
      <c r="G106" s="113"/>
      <c r="H106" s="113"/>
      <c r="I106" s="86"/>
    </row>
    <row r="107" spans="2:9" ht="15.75" x14ac:dyDescent="0.25">
      <c r="B107" s="113"/>
      <c r="C107" s="113"/>
      <c r="D107" s="113"/>
      <c r="E107" s="113"/>
      <c r="F107" s="113"/>
      <c r="G107" s="113"/>
      <c r="H107" s="113"/>
      <c r="I107" s="86"/>
    </row>
    <row r="108" spans="2:9" ht="15.75" x14ac:dyDescent="0.25">
      <c r="B108" s="113"/>
      <c r="C108" s="113"/>
      <c r="D108" s="113"/>
      <c r="E108" s="113"/>
      <c r="F108" s="113"/>
      <c r="G108" s="113"/>
      <c r="H108" s="113"/>
      <c r="I108" s="86"/>
    </row>
    <row r="109" spans="2:9" ht="15.75" x14ac:dyDescent="0.25">
      <c r="B109" s="113"/>
      <c r="C109" s="113"/>
      <c r="D109" s="113"/>
      <c r="E109" s="113"/>
      <c r="F109" s="113"/>
      <c r="G109" s="113"/>
      <c r="H109" s="113"/>
      <c r="I109" s="86"/>
    </row>
    <row r="110" spans="2:9" ht="15.75" x14ac:dyDescent="0.25">
      <c r="B110" s="113"/>
      <c r="C110" s="113"/>
      <c r="D110" s="113"/>
      <c r="E110" s="113"/>
      <c r="F110" s="113"/>
      <c r="G110" s="113"/>
      <c r="H110" s="113"/>
      <c r="I110" s="86"/>
    </row>
    <row r="111" spans="2:9" ht="15.75" x14ac:dyDescent="0.25">
      <c r="B111" s="113"/>
      <c r="C111" s="113"/>
      <c r="D111" s="113"/>
      <c r="E111" s="113"/>
      <c r="F111" s="113"/>
      <c r="G111" s="113"/>
      <c r="H111" s="113"/>
      <c r="I111" s="86"/>
    </row>
    <row r="112" spans="2:9" ht="15.75" x14ac:dyDescent="0.25">
      <c r="B112" s="113"/>
      <c r="C112" s="113"/>
      <c r="D112" s="113"/>
      <c r="E112" s="113"/>
      <c r="F112" s="113"/>
      <c r="G112" s="113"/>
      <c r="H112" s="113"/>
      <c r="I112" s="86"/>
    </row>
    <row r="113" spans="2:9" ht="15.75" x14ac:dyDescent="0.25">
      <c r="B113" s="113"/>
      <c r="C113" s="113"/>
      <c r="D113" s="113"/>
      <c r="E113" s="113"/>
      <c r="F113" s="113"/>
      <c r="G113" s="113"/>
      <c r="H113" s="113"/>
      <c r="I113" s="86"/>
    </row>
    <row r="114" spans="2:9" ht="15.75" x14ac:dyDescent="0.25">
      <c r="B114" s="113"/>
      <c r="C114" s="113"/>
      <c r="D114" s="113"/>
      <c r="E114" s="113"/>
      <c r="F114" s="113"/>
      <c r="G114" s="113"/>
      <c r="H114" s="113"/>
      <c r="I114" s="86"/>
    </row>
    <row r="115" spans="2:9" ht="15.75" x14ac:dyDescent="0.25">
      <c r="B115" s="113"/>
      <c r="C115" s="113"/>
      <c r="D115" s="113"/>
      <c r="E115" s="113"/>
      <c r="F115" s="113"/>
      <c r="G115" s="113"/>
      <c r="H115" s="113"/>
      <c r="I115" s="86"/>
    </row>
    <row r="116" spans="2:9" ht="15.75" x14ac:dyDescent="0.25">
      <c r="B116" s="113"/>
      <c r="C116" s="113"/>
      <c r="D116" s="113"/>
      <c r="E116" s="113"/>
      <c r="F116" s="113"/>
      <c r="G116" s="113"/>
      <c r="H116" s="113"/>
      <c r="I116" s="86"/>
    </row>
    <row r="117" spans="2:9" ht="15.75" x14ac:dyDescent="0.25">
      <c r="B117" s="113"/>
      <c r="C117" s="113"/>
      <c r="D117" s="113"/>
      <c r="E117" s="113"/>
      <c r="F117" s="113"/>
      <c r="G117" s="113"/>
      <c r="H117" s="113"/>
      <c r="I117" s="86"/>
    </row>
    <row r="118" spans="2:9" ht="15.75" x14ac:dyDescent="0.25">
      <c r="B118" s="113"/>
      <c r="C118" s="113"/>
      <c r="D118" s="113"/>
      <c r="E118" s="113"/>
      <c r="F118" s="113"/>
      <c r="G118" s="113"/>
      <c r="H118" s="113"/>
      <c r="I118" s="86"/>
    </row>
    <row r="119" spans="2:9" ht="15.75" x14ac:dyDescent="0.25">
      <c r="B119" s="113"/>
      <c r="C119" s="113"/>
      <c r="D119" s="113"/>
      <c r="E119" s="113"/>
      <c r="F119" s="113"/>
      <c r="G119" s="113"/>
      <c r="H119" s="113"/>
      <c r="I119" s="86"/>
    </row>
    <row r="120" spans="2:9" ht="15.75" x14ac:dyDescent="0.25">
      <c r="B120" s="113"/>
      <c r="C120" s="113"/>
      <c r="D120" s="113"/>
      <c r="E120" s="113"/>
      <c r="F120" s="113"/>
      <c r="G120" s="113"/>
      <c r="H120" s="113"/>
      <c r="I120" s="86"/>
    </row>
    <row r="121" spans="2:9" ht="15.75" x14ac:dyDescent="0.25">
      <c r="B121" s="113"/>
      <c r="C121" s="113"/>
      <c r="D121" s="113"/>
      <c r="E121" s="113"/>
      <c r="F121" s="113"/>
      <c r="G121" s="113"/>
      <c r="H121" s="113"/>
      <c r="I121" s="86"/>
    </row>
    <row r="122" spans="2:9" ht="15.75" x14ac:dyDescent="0.25">
      <c r="B122" s="113"/>
      <c r="C122" s="113"/>
      <c r="D122" s="113"/>
      <c r="E122" s="113"/>
      <c r="F122" s="113"/>
      <c r="G122" s="113"/>
      <c r="H122" s="113"/>
      <c r="I122" s="86"/>
    </row>
    <row r="123" spans="2:9" ht="15.75" x14ac:dyDescent="0.25">
      <c r="I123" s="86"/>
    </row>
    <row r="124" spans="2:9" ht="15.75" x14ac:dyDescent="0.25">
      <c r="I124" s="86"/>
    </row>
    <row r="125" spans="2:9" ht="15.75" x14ac:dyDescent="0.25">
      <c r="I125" s="86"/>
    </row>
    <row r="126" spans="2:9" ht="15.75" x14ac:dyDescent="0.25">
      <c r="I126" s="86"/>
    </row>
    <row r="127" spans="2:9" ht="15.75" x14ac:dyDescent="0.25">
      <c r="I127" s="86"/>
    </row>
    <row r="128" spans="2:9" ht="15.75" x14ac:dyDescent="0.25">
      <c r="I128" s="86"/>
    </row>
    <row r="129" spans="9:9" ht="15.75" x14ac:dyDescent="0.25">
      <c r="I129" s="86"/>
    </row>
    <row r="130" spans="9:9" ht="15.75" x14ac:dyDescent="0.25">
      <c r="I130" s="86"/>
    </row>
    <row r="131" spans="9:9" ht="15.75" x14ac:dyDescent="0.25">
      <c r="I131" s="86"/>
    </row>
    <row r="132" spans="9:9" ht="15.75" x14ac:dyDescent="0.25">
      <c r="I132" s="86"/>
    </row>
    <row r="133" spans="9:9" ht="15.75" x14ac:dyDescent="0.25">
      <c r="I133" s="86"/>
    </row>
    <row r="134" spans="9:9" ht="15.75" x14ac:dyDescent="0.25">
      <c r="I134" s="86"/>
    </row>
    <row r="135" spans="9:9" ht="15.75" x14ac:dyDescent="0.25">
      <c r="I135" s="86"/>
    </row>
    <row r="136" spans="9:9" ht="15.75" x14ac:dyDescent="0.25">
      <c r="I136" s="86"/>
    </row>
    <row r="137" spans="9:9" ht="15.75" x14ac:dyDescent="0.25">
      <c r="I137" s="86"/>
    </row>
    <row r="138" spans="9:9" ht="15.75" x14ac:dyDescent="0.25">
      <c r="I138" s="86"/>
    </row>
    <row r="139" spans="9:9" ht="15.75" x14ac:dyDescent="0.25">
      <c r="I139" s="86"/>
    </row>
    <row r="140" spans="9:9" ht="15.75" x14ac:dyDescent="0.25">
      <c r="I140" s="86"/>
    </row>
    <row r="141" spans="9:9" ht="15.75" x14ac:dyDescent="0.25">
      <c r="I141" s="86"/>
    </row>
    <row r="142" spans="9:9" ht="15.75" x14ac:dyDescent="0.25">
      <c r="I142" s="86"/>
    </row>
    <row r="143" spans="9:9" ht="15.75" x14ac:dyDescent="0.25">
      <c r="I143" s="86"/>
    </row>
    <row r="144" spans="9:9" ht="15.75" x14ac:dyDescent="0.25">
      <c r="I144" s="86"/>
    </row>
    <row r="145" spans="9:9" ht="15.75" x14ac:dyDescent="0.25">
      <c r="I145" s="86"/>
    </row>
    <row r="146" spans="9:9" ht="15.75" x14ac:dyDescent="0.25">
      <c r="I146" s="86"/>
    </row>
    <row r="147" spans="9:9" ht="15.75" x14ac:dyDescent="0.25">
      <c r="I147" s="86"/>
    </row>
    <row r="148" spans="9:9" ht="15.75" x14ac:dyDescent="0.25">
      <c r="I148" s="86"/>
    </row>
    <row r="149" spans="9:9" ht="15.75" x14ac:dyDescent="0.25">
      <c r="I149" s="86"/>
    </row>
    <row r="150" spans="9:9" ht="15.75" x14ac:dyDescent="0.25">
      <c r="I150" s="86"/>
    </row>
    <row r="151" spans="9:9" ht="15.75" x14ac:dyDescent="0.25">
      <c r="I151" s="86"/>
    </row>
    <row r="152" spans="9:9" ht="15.75" x14ac:dyDescent="0.25">
      <c r="I152" s="86"/>
    </row>
    <row r="153" spans="9:9" ht="15.75" x14ac:dyDescent="0.25">
      <c r="I153" s="86"/>
    </row>
    <row r="154" spans="9:9" ht="15.75" x14ac:dyDescent="0.25">
      <c r="I154" s="86"/>
    </row>
    <row r="155" spans="9:9" ht="15.75" x14ac:dyDescent="0.25">
      <c r="I155" s="86"/>
    </row>
    <row r="156" spans="9:9" ht="15.75" x14ac:dyDescent="0.25">
      <c r="I156" s="86"/>
    </row>
    <row r="157" spans="9:9" ht="15.75" x14ac:dyDescent="0.25">
      <c r="I157" s="86"/>
    </row>
    <row r="158" spans="9:9" ht="15.75" x14ac:dyDescent="0.25">
      <c r="I158" s="86"/>
    </row>
    <row r="159" spans="9:9" ht="15.75" x14ac:dyDescent="0.25">
      <c r="I159" s="86"/>
    </row>
    <row r="160" spans="9:9" ht="15.75" x14ac:dyDescent="0.25">
      <c r="I160" s="86"/>
    </row>
    <row r="161" spans="9:9" ht="15.75" x14ac:dyDescent="0.25">
      <c r="I161" s="86"/>
    </row>
    <row r="162" spans="9:9" ht="15.75" x14ac:dyDescent="0.25">
      <c r="I162" s="86"/>
    </row>
    <row r="163" spans="9:9" ht="15.75" x14ac:dyDescent="0.25">
      <c r="I163" s="86"/>
    </row>
    <row r="164" spans="9:9" ht="15.75" x14ac:dyDescent="0.25">
      <c r="I164" s="86"/>
    </row>
    <row r="165" spans="9:9" ht="15.75" x14ac:dyDescent="0.25">
      <c r="I165" s="86"/>
    </row>
    <row r="166" spans="9:9" ht="15.75" x14ac:dyDescent="0.25">
      <c r="I166" s="86"/>
    </row>
    <row r="167" spans="9:9" ht="15.75" x14ac:dyDescent="0.25">
      <c r="I167" s="86"/>
    </row>
    <row r="168" spans="9:9" ht="15.75" x14ac:dyDescent="0.25">
      <c r="I168" s="86"/>
    </row>
    <row r="169" spans="9:9" ht="15.75" x14ac:dyDescent="0.25">
      <c r="I169" s="86"/>
    </row>
    <row r="170" spans="9:9" ht="15.75" x14ac:dyDescent="0.25">
      <c r="I170" s="86"/>
    </row>
    <row r="171" spans="9:9" ht="15.75" x14ac:dyDescent="0.25">
      <c r="I171" s="86"/>
    </row>
    <row r="172" spans="9:9" ht="15.75" x14ac:dyDescent="0.25">
      <c r="I172" s="86"/>
    </row>
    <row r="173" spans="9:9" ht="15.75" x14ac:dyDescent="0.25">
      <c r="I173" s="86"/>
    </row>
    <row r="174" spans="9:9" ht="15.75" x14ac:dyDescent="0.25">
      <c r="I174" s="86"/>
    </row>
    <row r="175" spans="9:9" ht="15.75" x14ac:dyDescent="0.25">
      <c r="I175" s="86"/>
    </row>
    <row r="176" spans="9:9" ht="15.75" x14ac:dyDescent="0.25">
      <c r="I176" s="86"/>
    </row>
    <row r="177" spans="9:9" ht="15.75" x14ac:dyDescent="0.25">
      <c r="I177" s="86"/>
    </row>
    <row r="178" spans="9:9" ht="15.75" x14ac:dyDescent="0.25">
      <c r="I178" s="86"/>
    </row>
    <row r="179" spans="9:9" ht="15.75" x14ac:dyDescent="0.25">
      <c r="I179" s="86"/>
    </row>
    <row r="180" spans="9:9" ht="15.75" x14ac:dyDescent="0.25">
      <c r="I180" s="86"/>
    </row>
    <row r="181" spans="9:9" ht="15.75" x14ac:dyDescent="0.25">
      <c r="I181" s="86"/>
    </row>
    <row r="182" spans="9:9" ht="15.75" x14ac:dyDescent="0.25">
      <c r="I182" s="86"/>
    </row>
    <row r="183" spans="9:9" ht="15.75" x14ac:dyDescent="0.25">
      <c r="I183" s="86"/>
    </row>
    <row r="184" spans="9:9" ht="15.75" x14ac:dyDescent="0.25">
      <c r="I184" s="86"/>
    </row>
    <row r="185" spans="9:9" ht="15.75" x14ac:dyDescent="0.25">
      <c r="I185" s="86"/>
    </row>
    <row r="186" spans="9:9" ht="15.75" x14ac:dyDescent="0.25">
      <c r="I186" s="86"/>
    </row>
    <row r="187" spans="9:9" ht="15.75" x14ac:dyDescent="0.25">
      <c r="I187" s="86"/>
    </row>
    <row r="188" spans="9:9" ht="15.75" x14ac:dyDescent="0.25">
      <c r="I188" s="86"/>
    </row>
    <row r="189" spans="9:9" ht="15.75" x14ac:dyDescent="0.25">
      <c r="I189" s="86"/>
    </row>
    <row r="190" spans="9:9" ht="15.75" x14ac:dyDescent="0.25">
      <c r="I190" s="86"/>
    </row>
    <row r="191" spans="9:9" ht="15.75" x14ac:dyDescent="0.25">
      <c r="I191" s="86"/>
    </row>
    <row r="192" spans="9:9" ht="15.75" x14ac:dyDescent="0.25">
      <c r="I192" s="86"/>
    </row>
    <row r="193" spans="9:9" ht="15.75" x14ac:dyDescent="0.25">
      <c r="I193" s="86"/>
    </row>
    <row r="194" spans="9:9" ht="15.75" x14ac:dyDescent="0.25">
      <c r="I194" s="86"/>
    </row>
    <row r="195" spans="9:9" ht="15.75" x14ac:dyDescent="0.25">
      <c r="I195" s="86"/>
    </row>
    <row r="196" spans="9:9" ht="15.75" x14ac:dyDescent="0.25">
      <c r="I196" s="86"/>
    </row>
    <row r="197" spans="9:9" ht="15.75" x14ac:dyDescent="0.25">
      <c r="I197" s="86"/>
    </row>
    <row r="198" spans="9:9" ht="15.75" x14ac:dyDescent="0.25">
      <c r="I198" s="86"/>
    </row>
    <row r="199" spans="9:9" ht="15.75" x14ac:dyDescent="0.25">
      <c r="I199" s="86"/>
    </row>
    <row r="200" spans="9:9" ht="15.75" x14ac:dyDescent="0.25">
      <c r="I200" s="86"/>
    </row>
    <row r="201" spans="9:9" ht="15.75" x14ac:dyDescent="0.25">
      <c r="I201" s="86"/>
    </row>
    <row r="202" spans="9:9" ht="15.75" x14ac:dyDescent="0.25">
      <c r="I202" s="86"/>
    </row>
    <row r="203" spans="9:9" ht="15.75" x14ac:dyDescent="0.25">
      <c r="I203" s="86"/>
    </row>
    <row r="204" spans="9:9" ht="15.75" x14ac:dyDescent="0.25">
      <c r="I204" s="86"/>
    </row>
    <row r="205" spans="9:9" ht="15.75" x14ac:dyDescent="0.25">
      <c r="I205" s="86"/>
    </row>
    <row r="206" spans="9:9" ht="15.75" x14ac:dyDescent="0.25">
      <c r="I206" s="86"/>
    </row>
    <row r="207" spans="9:9" ht="15.75" x14ac:dyDescent="0.25">
      <c r="I207" s="86"/>
    </row>
    <row r="208" spans="9:9" ht="15.75" x14ac:dyDescent="0.25">
      <c r="I208" s="86"/>
    </row>
    <row r="209" spans="9:9" ht="15.75" x14ac:dyDescent="0.25">
      <c r="I209" s="86"/>
    </row>
    <row r="210" spans="9:9" ht="15.75" x14ac:dyDescent="0.25">
      <c r="I210" s="86"/>
    </row>
    <row r="211" spans="9:9" ht="15.75" x14ac:dyDescent="0.25">
      <c r="I211" s="86"/>
    </row>
    <row r="212" spans="9:9" ht="15.75" x14ac:dyDescent="0.25">
      <c r="I212" s="86"/>
    </row>
    <row r="213" spans="9:9" ht="15.75" x14ac:dyDescent="0.25">
      <c r="I213" s="86"/>
    </row>
    <row r="214" spans="9:9" ht="15.75" x14ac:dyDescent="0.25">
      <c r="I214" s="86"/>
    </row>
    <row r="215" spans="9:9" ht="15.75" x14ac:dyDescent="0.25">
      <c r="I215" s="86"/>
    </row>
    <row r="216" spans="9:9" ht="15.75" x14ac:dyDescent="0.25">
      <c r="I216" s="86"/>
    </row>
    <row r="217" spans="9:9" ht="15.75" x14ac:dyDescent="0.25">
      <c r="I217" s="86"/>
    </row>
    <row r="218" spans="9:9" ht="15.75" x14ac:dyDescent="0.25">
      <c r="I218" s="86"/>
    </row>
    <row r="219" spans="9:9" ht="15.75" x14ac:dyDescent="0.25">
      <c r="I219" s="86"/>
    </row>
    <row r="220" spans="9:9" ht="15.75" x14ac:dyDescent="0.25">
      <c r="I220" s="86"/>
    </row>
    <row r="221" spans="9:9" ht="15.75" x14ac:dyDescent="0.25">
      <c r="I221" s="86"/>
    </row>
    <row r="222" spans="9:9" ht="15.75" x14ac:dyDescent="0.25">
      <c r="I222" s="86"/>
    </row>
    <row r="223" spans="9:9" ht="15.75" x14ac:dyDescent="0.25">
      <c r="I223" s="86"/>
    </row>
    <row r="224" spans="9:9" ht="15.75" x14ac:dyDescent="0.25">
      <c r="I224" s="86"/>
    </row>
    <row r="225" spans="9:9" ht="15.75" x14ac:dyDescent="0.25">
      <c r="I225" s="86"/>
    </row>
    <row r="226" spans="9:9" ht="15.75" x14ac:dyDescent="0.25">
      <c r="I226" s="86"/>
    </row>
    <row r="227" spans="9:9" ht="15.75" x14ac:dyDescent="0.25">
      <c r="I227" s="86"/>
    </row>
    <row r="228" spans="9:9" ht="15.75" x14ac:dyDescent="0.25">
      <c r="I228" s="86"/>
    </row>
    <row r="229" spans="9:9" ht="15.75" x14ac:dyDescent="0.25">
      <c r="I229" s="86"/>
    </row>
    <row r="230" spans="9:9" ht="15.75" x14ac:dyDescent="0.25">
      <c r="I230" s="86"/>
    </row>
    <row r="231" spans="9:9" ht="15.75" x14ac:dyDescent="0.25">
      <c r="I231" s="86"/>
    </row>
    <row r="232" spans="9:9" ht="15.75" x14ac:dyDescent="0.25">
      <c r="I232" s="86"/>
    </row>
    <row r="233" spans="9:9" ht="15.75" x14ac:dyDescent="0.25">
      <c r="I233" s="86"/>
    </row>
    <row r="234" spans="9:9" ht="15.75" x14ac:dyDescent="0.25">
      <c r="I234" s="86"/>
    </row>
    <row r="235" spans="9:9" ht="15.75" x14ac:dyDescent="0.25">
      <c r="I235" s="86"/>
    </row>
    <row r="236" spans="9:9" ht="15.75" x14ac:dyDescent="0.25">
      <c r="I236" s="86"/>
    </row>
    <row r="237" spans="9:9" ht="15.75" x14ac:dyDescent="0.25">
      <c r="I237" s="86"/>
    </row>
    <row r="238" spans="9:9" ht="15.75" x14ac:dyDescent="0.25">
      <c r="I238" s="86"/>
    </row>
    <row r="239" spans="9:9" ht="15.75" x14ac:dyDescent="0.25">
      <c r="I239" s="86"/>
    </row>
    <row r="240" spans="9:9" ht="15.75" x14ac:dyDescent="0.25">
      <c r="I240" s="86"/>
    </row>
    <row r="241" spans="9:9" ht="15.75" x14ac:dyDescent="0.25">
      <c r="I241" s="86"/>
    </row>
    <row r="242" spans="9:9" ht="15.75" x14ac:dyDescent="0.25">
      <c r="I242" s="86"/>
    </row>
    <row r="243" spans="9:9" ht="15.75" x14ac:dyDescent="0.25">
      <c r="I243" s="86"/>
    </row>
    <row r="244" spans="9:9" ht="15.75" x14ac:dyDescent="0.25">
      <c r="I244" s="86"/>
    </row>
    <row r="245" spans="9:9" ht="15.75" x14ac:dyDescent="0.25">
      <c r="I245" s="86"/>
    </row>
    <row r="246" spans="9:9" ht="15.75" x14ac:dyDescent="0.25">
      <c r="I246" s="86"/>
    </row>
    <row r="247" spans="9:9" ht="15.75" x14ac:dyDescent="0.25">
      <c r="I247" s="86"/>
    </row>
    <row r="248" spans="9:9" ht="15.75" x14ac:dyDescent="0.25">
      <c r="I248" s="86"/>
    </row>
    <row r="249" spans="9:9" ht="15.75" x14ac:dyDescent="0.25">
      <c r="I249" s="86"/>
    </row>
    <row r="250" spans="9:9" ht="15.75" x14ac:dyDescent="0.25">
      <c r="I250" s="86"/>
    </row>
    <row r="251" spans="9:9" ht="15.75" x14ac:dyDescent="0.25">
      <c r="I251" s="86"/>
    </row>
    <row r="252" spans="9:9" ht="15.75" x14ac:dyDescent="0.25">
      <c r="I252" s="86"/>
    </row>
    <row r="253" spans="9:9" ht="15.75" x14ac:dyDescent="0.25">
      <c r="I253" s="86"/>
    </row>
    <row r="254" spans="9:9" ht="15.75" x14ac:dyDescent="0.25">
      <c r="I254" s="86"/>
    </row>
    <row r="255" spans="9:9" ht="15.75" x14ac:dyDescent="0.25">
      <c r="I255" s="86"/>
    </row>
    <row r="256" spans="9:9" ht="15.75" x14ac:dyDescent="0.25">
      <c r="I256" s="86"/>
    </row>
    <row r="257" spans="9:9" ht="15.75" x14ac:dyDescent="0.25">
      <c r="I257" s="86"/>
    </row>
    <row r="258" spans="9:9" ht="15.75" x14ac:dyDescent="0.25">
      <c r="I258" s="86"/>
    </row>
    <row r="259" spans="9:9" ht="15.75" x14ac:dyDescent="0.25">
      <c r="I259" s="86"/>
    </row>
    <row r="260" spans="9:9" ht="15.75" x14ac:dyDescent="0.25">
      <c r="I260" s="86"/>
    </row>
    <row r="261" spans="9:9" ht="15.75" x14ac:dyDescent="0.25">
      <c r="I261" s="86"/>
    </row>
    <row r="262" spans="9:9" ht="15.75" x14ac:dyDescent="0.25">
      <c r="I262" s="86"/>
    </row>
    <row r="263" spans="9:9" ht="15.75" x14ac:dyDescent="0.25">
      <c r="I263" s="86"/>
    </row>
    <row r="264" spans="9:9" ht="15.75" x14ac:dyDescent="0.25">
      <c r="I264" s="86"/>
    </row>
    <row r="265" spans="9:9" ht="15.75" x14ac:dyDescent="0.25">
      <c r="I265" s="86"/>
    </row>
    <row r="266" spans="9:9" ht="15.75" x14ac:dyDescent="0.25">
      <c r="I266" s="86"/>
    </row>
    <row r="267" spans="9:9" ht="15.75" x14ac:dyDescent="0.25">
      <c r="I267" s="86"/>
    </row>
    <row r="268" spans="9:9" ht="15.75" x14ac:dyDescent="0.25">
      <c r="I268" s="86"/>
    </row>
    <row r="269" spans="9:9" ht="15.75" x14ac:dyDescent="0.25">
      <c r="I269" s="86"/>
    </row>
    <row r="270" spans="9:9" ht="15.75" x14ac:dyDescent="0.25">
      <c r="I270" s="86"/>
    </row>
    <row r="271" spans="9:9" ht="15.75" x14ac:dyDescent="0.25">
      <c r="I271" s="86"/>
    </row>
    <row r="272" spans="9:9" ht="15.75" x14ac:dyDescent="0.25">
      <c r="I272" s="86"/>
    </row>
    <row r="273" spans="9:9" ht="15.75" x14ac:dyDescent="0.25">
      <c r="I273" s="86"/>
    </row>
    <row r="274" spans="9:9" ht="15.75" x14ac:dyDescent="0.25">
      <c r="I274" s="86"/>
    </row>
    <row r="275" spans="9:9" ht="15.75" x14ac:dyDescent="0.25">
      <c r="I275" s="86"/>
    </row>
    <row r="276" spans="9:9" ht="15.75" x14ac:dyDescent="0.25">
      <c r="I276" s="86"/>
    </row>
    <row r="277" spans="9:9" ht="15.75" x14ac:dyDescent="0.25">
      <c r="I277" s="86"/>
    </row>
    <row r="278" spans="9:9" ht="15.75" x14ac:dyDescent="0.25">
      <c r="I278" s="86"/>
    </row>
    <row r="279" spans="9:9" ht="15.75" x14ac:dyDescent="0.25">
      <c r="I279" s="86"/>
    </row>
    <row r="280" spans="9:9" ht="15.75" x14ac:dyDescent="0.25">
      <c r="I280" s="86"/>
    </row>
    <row r="281" spans="9:9" ht="15.75" x14ac:dyDescent="0.25">
      <c r="I281" s="86"/>
    </row>
    <row r="282" spans="9:9" ht="15.75" x14ac:dyDescent="0.25">
      <c r="I282" s="86"/>
    </row>
    <row r="283" spans="9:9" ht="15.75" x14ac:dyDescent="0.25">
      <c r="I283" s="86"/>
    </row>
    <row r="284" spans="9:9" ht="15.75" x14ac:dyDescent="0.25">
      <c r="I284" s="86"/>
    </row>
    <row r="285" spans="9:9" ht="15.75" x14ac:dyDescent="0.25">
      <c r="I285" s="86"/>
    </row>
    <row r="286" spans="9:9" ht="15.75" x14ac:dyDescent="0.25">
      <c r="I286" s="86"/>
    </row>
    <row r="287" spans="9:9" ht="15.75" x14ac:dyDescent="0.25">
      <c r="I287" s="86"/>
    </row>
    <row r="288" spans="9:9" ht="15.75" x14ac:dyDescent="0.25">
      <c r="I288" s="86"/>
    </row>
    <row r="289" spans="9:9" ht="15.75" x14ac:dyDescent="0.25">
      <c r="I289" s="86"/>
    </row>
    <row r="290" spans="9:9" ht="15.75" x14ac:dyDescent="0.25">
      <c r="I290" s="86"/>
    </row>
    <row r="291" spans="9:9" ht="15.75" x14ac:dyDescent="0.25">
      <c r="I291" s="86"/>
    </row>
    <row r="292" spans="9:9" ht="15.75" x14ac:dyDescent="0.25">
      <c r="I292" s="86"/>
    </row>
    <row r="293" spans="9:9" ht="15.75" x14ac:dyDescent="0.25">
      <c r="I293" s="86"/>
    </row>
    <row r="294" spans="9:9" ht="15.75" x14ac:dyDescent="0.25">
      <c r="I294" s="86"/>
    </row>
    <row r="295" spans="9:9" ht="15.75" x14ac:dyDescent="0.25">
      <c r="I295" s="86"/>
    </row>
    <row r="296" spans="9:9" ht="15.75" x14ac:dyDescent="0.25">
      <c r="I296" s="86"/>
    </row>
    <row r="297" spans="9:9" ht="15.75" x14ac:dyDescent="0.25">
      <c r="I297" s="86"/>
    </row>
    <row r="298" spans="9:9" ht="15.75" x14ac:dyDescent="0.25">
      <c r="I298" s="86"/>
    </row>
    <row r="299" spans="9:9" ht="15.75" x14ac:dyDescent="0.25">
      <c r="I299" s="86"/>
    </row>
    <row r="300" spans="9:9" ht="15.75" x14ac:dyDescent="0.25">
      <c r="I300" s="86"/>
    </row>
    <row r="301" spans="9:9" ht="15.75" x14ac:dyDescent="0.25">
      <c r="I301" s="86"/>
    </row>
    <row r="302" spans="9:9" ht="15.75" x14ac:dyDescent="0.25">
      <c r="I302" s="86"/>
    </row>
    <row r="303" spans="9:9" ht="15.75" x14ac:dyDescent="0.25">
      <c r="I303" s="86"/>
    </row>
    <row r="304" spans="9:9" ht="15.75" x14ac:dyDescent="0.25">
      <c r="I304" s="86"/>
    </row>
    <row r="305" spans="9:9" ht="15.75" x14ac:dyDescent="0.25">
      <c r="I305" s="86"/>
    </row>
    <row r="306" spans="9:9" ht="15.75" x14ac:dyDescent="0.25">
      <c r="I306" s="86"/>
    </row>
    <row r="307" spans="9:9" ht="15.75" x14ac:dyDescent="0.25">
      <c r="I307" s="86"/>
    </row>
    <row r="308" spans="9:9" ht="15.75" x14ac:dyDescent="0.25">
      <c r="I308" s="86"/>
    </row>
    <row r="309" spans="9:9" ht="15.75" x14ac:dyDescent="0.25">
      <c r="I309" s="86"/>
    </row>
    <row r="310" spans="9:9" ht="15.75" x14ac:dyDescent="0.25">
      <c r="I310" s="86"/>
    </row>
    <row r="311" spans="9:9" ht="15.75" x14ac:dyDescent="0.25">
      <c r="I311" s="86"/>
    </row>
    <row r="312" spans="9:9" ht="15.75" x14ac:dyDescent="0.25">
      <c r="I312" s="86"/>
    </row>
    <row r="313" spans="9:9" ht="15.75" x14ac:dyDescent="0.25">
      <c r="I313" s="86"/>
    </row>
    <row r="314" spans="9:9" ht="15.75" x14ac:dyDescent="0.25">
      <c r="I314" s="86"/>
    </row>
    <row r="315" spans="9:9" ht="15.75" x14ac:dyDescent="0.25">
      <c r="I315" s="86"/>
    </row>
    <row r="316" spans="9:9" ht="15.75" x14ac:dyDescent="0.25">
      <c r="I316" s="86"/>
    </row>
    <row r="317" spans="9:9" ht="15.75" x14ac:dyDescent="0.25">
      <c r="I317" s="86"/>
    </row>
    <row r="318" spans="9:9" ht="15.75" x14ac:dyDescent="0.25">
      <c r="I318" s="86"/>
    </row>
    <row r="319" spans="9:9" ht="15.75" x14ac:dyDescent="0.25">
      <c r="I319" s="86"/>
    </row>
    <row r="320" spans="9:9" ht="15.75" x14ac:dyDescent="0.25">
      <c r="I320" s="86"/>
    </row>
    <row r="321" spans="9:9" ht="15.75" x14ac:dyDescent="0.25">
      <c r="I321" s="86"/>
    </row>
    <row r="322" spans="9:9" ht="15.75" x14ac:dyDescent="0.25">
      <c r="I322" s="86"/>
    </row>
    <row r="323" spans="9:9" ht="15.75" x14ac:dyDescent="0.25">
      <c r="I323" s="86"/>
    </row>
    <row r="324" spans="9:9" ht="15.75" x14ac:dyDescent="0.25">
      <c r="I324" s="86"/>
    </row>
    <row r="325" spans="9:9" ht="15.75" x14ac:dyDescent="0.25">
      <c r="I325" s="86"/>
    </row>
    <row r="326" spans="9:9" ht="15.75" x14ac:dyDescent="0.25">
      <c r="I326" s="86"/>
    </row>
    <row r="327" spans="9:9" ht="15.75" x14ac:dyDescent="0.25">
      <c r="I327" s="86"/>
    </row>
    <row r="328" spans="9:9" ht="15.75" x14ac:dyDescent="0.25">
      <c r="I328" s="86"/>
    </row>
    <row r="329" spans="9:9" ht="15.75" x14ac:dyDescent="0.25">
      <c r="I329" s="86"/>
    </row>
    <row r="330" spans="9:9" ht="15.75" x14ac:dyDescent="0.25">
      <c r="I330" s="86"/>
    </row>
    <row r="331" spans="9:9" ht="15.75" x14ac:dyDescent="0.25">
      <c r="I331" s="86"/>
    </row>
    <row r="332" spans="9:9" ht="15.75" x14ac:dyDescent="0.25">
      <c r="I332" s="86"/>
    </row>
    <row r="333" spans="9:9" ht="15.75" x14ac:dyDescent="0.25">
      <c r="I333" s="86"/>
    </row>
    <row r="334" spans="9:9" ht="15.75" x14ac:dyDescent="0.25">
      <c r="I334" s="86"/>
    </row>
    <row r="335" spans="9:9" ht="15.75" x14ac:dyDescent="0.25">
      <c r="I335" s="86"/>
    </row>
    <row r="336" spans="9:9" ht="15.75" x14ac:dyDescent="0.25">
      <c r="I336" s="86"/>
    </row>
    <row r="337" spans="9:9" ht="15.75" x14ac:dyDescent="0.25">
      <c r="I337" s="86"/>
    </row>
    <row r="338" spans="9:9" ht="15.75" x14ac:dyDescent="0.25">
      <c r="I338" s="86"/>
    </row>
    <row r="339" spans="9:9" ht="15.75" x14ac:dyDescent="0.25">
      <c r="I339" s="86"/>
    </row>
    <row r="340" spans="9:9" ht="15.75" x14ac:dyDescent="0.25">
      <c r="I340" s="86"/>
    </row>
    <row r="341" spans="9:9" ht="15.75" x14ac:dyDescent="0.25">
      <c r="I341" s="86"/>
    </row>
    <row r="342" spans="9:9" ht="15.75" x14ac:dyDescent="0.25">
      <c r="I342" s="86"/>
    </row>
    <row r="343" spans="9:9" ht="15.75" x14ac:dyDescent="0.25">
      <c r="I343" s="86"/>
    </row>
    <row r="344" spans="9:9" ht="15.75" x14ac:dyDescent="0.25">
      <c r="I344" s="86"/>
    </row>
    <row r="345" spans="9:9" ht="15.75" x14ac:dyDescent="0.25">
      <c r="I345" s="86"/>
    </row>
    <row r="346" spans="9:9" ht="15.75" x14ac:dyDescent="0.25">
      <c r="I346" s="86"/>
    </row>
    <row r="347" spans="9:9" ht="15.75" x14ac:dyDescent="0.25">
      <c r="I347" s="86"/>
    </row>
    <row r="348" spans="9:9" ht="15.75" x14ac:dyDescent="0.25">
      <c r="I348" s="86"/>
    </row>
    <row r="349" spans="9:9" ht="15.75" x14ac:dyDescent="0.25">
      <c r="I349" s="86"/>
    </row>
    <row r="350" spans="9:9" ht="15.75" x14ac:dyDescent="0.25">
      <c r="I350" s="86"/>
    </row>
    <row r="351" spans="9:9" ht="15.75" x14ac:dyDescent="0.25">
      <c r="I351" s="86"/>
    </row>
    <row r="352" spans="9:9" ht="15.75" x14ac:dyDescent="0.25">
      <c r="I352" s="86"/>
    </row>
    <row r="353" spans="9:9" ht="15.75" x14ac:dyDescent="0.25">
      <c r="I353" s="86"/>
    </row>
    <row r="354" spans="9:9" ht="15.75" x14ac:dyDescent="0.25">
      <c r="I354" s="86"/>
    </row>
    <row r="355" spans="9:9" ht="15.75" x14ac:dyDescent="0.25">
      <c r="I355" s="86"/>
    </row>
    <row r="356" spans="9:9" ht="15.75" x14ac:dyDescent="0.25">
      <c r="I356" s="86"/>
    </row>
    <row r="357" spans="9:9" ht="15.75" x14ac:dyDescent="0.25">
      <c r="I357" s="86"/>
    </row>
    <row r="358" spans="9:9" ht="15.75" x14ac:dyDescent="0.25">
      <c r="I358" s="86"/>
    </row>
    <row r="359" spans="9:9" ht="15.75" x14ac:dyDescent="0.25">
      <c r="I359" s="86"/>
    </row>
    <row r="360" spans="9:9" ht="15.75" x14ac:dyDescent="0.25">
      <c r="I360" s="86"/>
    </row>
    <row r="361" spans="9:9" ht="15.75" x14ac:dyDescent="0.25">
      <c r="I361" s="86"/>
    </row>
    <row r="362" spans="9:9" ht="15.75" x14ac:dyDescent="0.25">
      <c r="I362" s="86"/>
    </row>
    <row r="363" spans="9:9" ht="15.75" x14ac:dyDescent="0.25">
      <c r="I363" s="86"/>
    </row>
    <row r="364" spans="9:9" ht="15.75" x14ac:dyDescent="0.25">
      <c r="I364" s="86"/>
    </row>
    <row r="365" spans="9:9" ht="15.75" x14ac:dyDescent="0.25">
      <c r="I365" s="86"/>
    </row>
    <row r="366" spans="9:9" ht="15.75" x14ac:dyDescent="0.25">
      <c r="I366" s="86"/>
    </row>
    <row r="367" spans="9:9" ht="15.75" x14ac:dyDescent="0.25">
      <c r="I367" s="86"/>
    </row>
    <row r="368" spans="9:9" ht="15.75" x14ac:dyDescent="0.25">
      <c r="I368" s="86"/>
    </row>
    <row r="369" spans="9:9" ht="15.75" x14ac:dyDescent="0.25">
      <c r="I369" s="86"/>
    </row>
    <row r="370" spans="9:9" ht="15.75" x14ac:dyDescent="0.25">
      <c r="I370" s="86"/>
    </row>
    <row r="371" spans="9:9" ht="15.75" x14ac:dyDescent="0.25">
      <c r="I371" s="86"/>
    </row>
    <row r="372" spans="9:9" ht="15.75" x14ac:dyDescent="0.25">
      <c r="I372" s="86"/>
    </row>
    <row r="373" spans="9:9" ht="15.75" x14ac:dyDescent="0.25">
      <c r="I373" s="86"/>
    </row>
    <row r="374" spans="9:9" ht="15.75" x14ac:dyDescent="0.25">
      <c r="I374" s="86"/>
    </row>
    <row r="375" spans="9:9" ht="15.75" x14ac:dyDescent="0.25">
      <c r="I375" s="86"/>
    </row>
    <row r="376" spans="9:9" ht="15.75" x14ac:dyDescent="0.25">
      <c r="I376" s="86"/>
    </row>
    <row r="377" spans="9:9" ht="15.75" x14ac:dyDescent="0.25">
      <c r="I377" s="86"/>
    </row>
    <row r="378" spans="9:9" ht="15.75" x14ac:dyDescent="0.25">
      <c r="I378" s="86"/>
    </row>
    <row r="379" spans="9:9" ht="15.75" x14ac:dyDescent="0.25">
      <c r="I379" s="86"/>
    </row>
    <row r="380" spans="9:9" ht="15.75" x14ac:dyDescent="0.25">
      <c r="I380" s="86"/>
    </row>
    <row r="381" spans="9:9" ht="15.75" x14ac:dyDescent="0.25">
      <c r="I381" s="86"/>
    </row>
    <row r="382" spans="9:9" ht="15.75" x14ac:dyDescent="0.25">
      <c r="I382" s="86"/>
    </row>
    <row r="383" spans="9:9" ht="15.75" x14ac:dyDescent="0.25">
      <c r="I383" s="86"/>
    </row>
    <row r="384" spans="9:9" ht="15.75" x14ac:dyDescent="0.25">
      <c r="I384" s="86"/>
    </row>
    <row r="385" spans="9:9" ht="15.75" x14ac:dyDescent="0.25">
      <c r="I385" s="86"/>
    </row>
    <row r="386" spans="9:9" ht="15.75" x14ac:dyDescent="0.25">
      <c r="I386" s="86"/>
    </row>
    <row r="387" spans="9:9" ht="15.75" x14ac:dyDescent="0.25">
      <c r="I387" s="86"/>
    </row>
    <row r="388" spans="9:9" ht="15.75" x14ac:dyDescent="0.25">
      <c r="I388" s="86"/>
    </row>
    <row r="389" spans="9:9" ht="15.75" x14ac:dyDescent="0.25">
      <c r="I389" s="86"/>
    </row>
    <row r="390" spans="9:9" ht="15.75" x14ac:dyDescent="0.25">
      <c r="I390" s="86"/>
    </row>
    <row r="391" spans="9:9" ht="15.75" x14ac:dyDescent="0.25">
      <c r="I391" s="86"/>
    </row>
    <row r="392" spans="9:9" ht="15.75" x14ac:dyDescent="0.25">
      <c r="I392" s="86"/>
    </row>
    <row r="393" spans="9:9" ht="15.75" x14ac:dyDescent="0.25">
      <c r="I393" s="86"/>
    </row>
    <row r="394" spans="9:9" ht="15.75" x14ac:dyDescent="0.25">
      <c r="I394" s="86"/>
    </row>
    <row r="395" spans="9:9" ht="15.75" x14ac:dyDescent="0.25">
      <c r="I395" s="86"/>
    </row>
    <row r="396" spans="9:9" ht="15.75" x14ac:dyDescent="0.25">
      <c r="I396" s="86"/>
    </row>
    <row r="397" spans="9:9" ht="15.75" x14ac:dyDescent="0.25">
      <c r="I397" s="86"/>
    </row>
    <row r="398" spans="9:9" ht="15.75" x14ac:dyDescent="0.25">
      <c r="I398" s="86"/>
    </row>
    <row r="399" spans="9:9" ht="15.75" x14ac:dyDescent="0.25">
      <c r="I399" s="86"/>
    </row>
    <row r="400" spans="9:9" ht="15.75" x14ac:dyDescent="0.25">
      <c r="I400" s="86"/>
    </row>
    <row r="401" spans="9:9" ht="15.75" x14ac:dyDescent="0.25">
      <c r="I401" s="86"/>
    </row>
    <row r="402" spans="9:9" ht="15.75" x14ac:dyDescent="0.25">
      <c r="I402" s="86"/>
    </row>
    <row r="403" spans="9:9" ht="15.75" x14ac:dyDescent="0.25">
      <c r="I403" s="86"/>
    </row>
    <row r="404" spans="9:9" ht="15.75" x14ac:dyDescent="0.25">
      <c r="I404" s="86"/>
    </row>
    <row r="405" spans="9:9" ht="15.75" x14ac:dyDescent="0.25">
      <c r="I405" s="86"/>
    </row>
    <row r="406" spans="9:9" ht="15.75" x14ac:dyDescent="0.25">
      <c r="I406" s="86"/>
    </row>
    <row r="407" spans="9:9" ht="15.75" x14ac:dyDescent="0.25">
      <c r="I407" s="86"/>
    </row>
    <row r="408" spans="9:9" ht="15.75" x14ac:dyDescent="0.25">
      <c r="I408" s="86"/>
    </row>
    <row r="409" spans="9:9" ht="15.75" x14ac:dyDescent="0.25">
      <c r="I409" s="86"/>
    </row>
    <row r="410" spans="9:9" ht="15.75" x14ac:dyDescent="0.25">
      <c r="I410" s="86"/>
    </row>
    <row r="411" spans="9:9" ht="15.75" x14ac:dyDescent="0.25">
      <c r="I411" s="86"/>
    </row>
    <row r="412" spans="9:9" ht="15.75" x14ac:dyDescent="0.25">
      <c r="I412" s="86"/>
    </row>
    <row r="413" spans="9:9" ht="15.75" x14ac:dyDescent="0.25">
      <c r="I413" s="86"/>
    </row>
    <row r="414" spans="9:9" ht="15.75" x14ac:dyDescent="0.25">
      <c r="I414" s="86"/>
    </row>
    <row r="415" spans="9:9" ht="15.75" x14ac:dyDescent="0.25">
      <c r="I415" s="86"/>
    </row>
    <row r="416" spans="9:9" ht="15.75" x14ac:dyDescent="0.25">
      <c r="I416" s="86"/>
    </row>
    <row r="417" spans="9:9" ht="15.75" x14ac:dyDescent="0.25">
      <c r="I417" s="86"/>
    </row>
    <row r="418" spans="9:9" ht="15.75" x14ac:dyDescent="0.25">
      <c r="I418" s="86"/>
    </row>
    <row r="419" spans="9:9" ht="15.75" x14ac:dyDescent="0.25">
      <c r="I419" s="86"/>
    </row>
    <row r="420" spans="9:9" ht="15.75" x14ac:dyDescent="0.25">
      <c r="I420" s="86"/>
    </row>
    <row r="421" spans="9:9" ht="15.75" x14ac:dyDescent="0.25">
      <c r="I421" s="86"/>
    </row>
    <row r="422" spans="9:9" ht="15.75" x14ac:dyDescent="0.25">
      <c r="I422" s="86"/>
    </row>
    <row r="423" spans="9:9" ht="15.75" x14ac:dyDescent="0.25">
      <c r="I423" s="86"/>
    </row>
  </sheetData>
  <mergeCells count="7">
    <mergeCell ref="A1:I1"/>
    <mergeCell ref="A2:I2"/>
    <mergeCell ref="A3:I3"/>
    <mergeCell ref="A4:A5"/>
    <mergeCell ref="H4:H5"/>
    <mergeCell ref="I4:I5"/>
    <mergeCell ref="C4:G4"/>
  </mergeCells>
  <phoneticPr fontId="18" type="noConversion"/>
  <pageMargins left="0.99" right="0.26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workbookViewId="0">
      <selection activeCell="J47" sqref="J47"/>
    </sheetView>
  </sheetViews>
  <sheetFormatPr defaultRowHeight="15" x14ac:dyDescent="0.25"/>
  <cols>
    <col min="1" max="1" width="19.85546875" style="92" customWidth="1"/>
    <col min="2" max="2" width="0.42578125" style="92" hidden="1" customWidth="1"/>
    <col min="3" max="5" width="14.140625" style="92" hidden="1" customWidth="1"/>
    <col min="6" max="10" width="12.7109375" style="92" customWidth="1"/>
    <col min="11" max="11" width="8.5703125" style="92" customWidth="1"/>
    <col min="12" max="12" width="15.42578125" style="92" hidden="1" customWidth="1"/>
    <col min="13" max="13" width="11.28515625" style="92" hidden="1" customWidth="1"/>
    <col min="14" max="15" width="9.140625" style="92" hidden="1" customWidth="1"/>
    <col min="16" max="16" width="11.28515625" style="92" bestFit="1" customWidth="1"/>
    <col min="17" max="16384" width="9.140625" style="92"/>
  </cols>
  <sheetData>
    <row r="1" spans="1:18" ht="18.75" x14ac:dyDescent="0.3">
      <c r="A1" s="170" t="s">
        <v>243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8" ht="18.75" x14ac:dyDescent="0.3">
      <c r="A2" s="170" t="s">
        <v>228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8" ht="15.75" x14ac:dyDescent="0.25">
      <c r="A3" s="168"/>
      <c r="B3" s="169"/>
      <c r="C3" s="169"/>
      <c r="D3" s="169"/>
      <c r="E3" s="169"/>
      <c r="F3" s="169"/>
      <c r="G3" s="169"/>
      <c r="H3" s="169"/>
      <c r="I3" s="169"/>
      <c r="J3" s="169"/>
    </row>
    <row r="4" spans="1:18" ht="18.75" customHeight="1" x14ac:dyDescent="0.25">
      <c r="A4" s="171"/>
      <c r="B4" s="106" t="s">
        <v>0</v>
      </c>
      <c r="C4" s="127"/>
      <c r="D4" s="127"/>
      <c r="E4" s="127"/>
      <c r="F4" s="175" t="s">
        <v>147</v>
      </c>
      <c r="G4" s="176"/>
      <c r="H4" s="177"/>
      <c r="I4" s="184" t="s">
        <v>217</v>
      </c>
      <c r="J4" s="186" t="s">
        <v>218</v>
      </c>
      <c r="K4" s="107"/>
    </row>
    <row r="5" spans="1:18" ht="62.25" customHeight="1" x14ac:dyDescent="0.25">
      <c r="A5" s="182"/>
      <c r="B5" s="107"/>
      <c r="C5" s="107"/>
      <c r="D5" s="107"/>
      <c r="E5" s="107"/>
      <c r="F5" s="95" t="s">
        <v>170</v>
      </c>
      <c r="G5" s="95" t="s">
        <v>232</v>
      </c>
      <c r="H5" s="95" t="s">
        <v>171</v>
      </c>
      <c r="I5" s="204"/>
      <c r="J5" s="187"/>
      <c r="K5" s="107"/>
    </row>
    <row r="6" spans="1:18" ht="23.25" customHeight="1" x14ac:dyDescent="0.25">
      <c r="A6" s="96" t="s">
        <v>136</v>
      </c>
      <c r="B6" s="128">
        <f>SUM(B7:B33)</f>
        <v>174234036.91500002</v>
      </c>
      <c r="C6" s="110">
        <f>SUM(C7:C33)</f>
        <v>174234036.90000004</v>
      </c>
      <c r="D6" s="110"/>
      <c r="E6" s="110">
        <f>SUM(E7:E33)</f>
        <v>174234.03690000004</v>
      </c>
      <c r="F6" s="110">
        <f>SUM(F7:F33)</f>
        <v>197618</v>
      </c>
      <c r="G6" s="110">
        <v>99.7</v>
      </c>
      <c r="H6" s="110">
        <f>SUM(H7:H33)</f>
        <v>99.999999999999986</v>
      </c>
      <c r="I6" s="129">
        <f>ROUND('[8]7000'!F5/1000,1)</f>
        <v>327.39999999999998</v>
      </c>
      <c r="J6" s="110">
        <f>ROUND('[8]7000'!H5,1)</f>
        <v>4343.3</v>
      </c>
      <c r="M6" s="130">
        <v>304810.98910000001</v>
      </c>
      <c r="N6" s="110">
        <f>SUM(N7:N33)</f>
        <v>0</v>
      </c>
      <c r="O6" s="110">
        <f>SUM(O7:O33)</f>
        <v>0</v>
      </c>
      <c r="P6" s="108"/>
    </row>
    <row r="7" spans="1:18" ht="35.25" customHeight="1" x14ac:dyDescent="0.25">
      <c r="A7" s="131" t="s">
        <v>3</v>
      </c>
      <c r="B7" s="132">
        <v>1183897.679</v>
      </c>
      <c r="C7" s="86">
        <f>ROUND(B7,1)</f>
        <v>1183897.7</v>
      </c>
      <c r="D7" s="86"/>
      <c r="E7" s="86">
        <f t="shared" ref="E7:E33" si="0">C7/1000</f>
        <v>1183.8977</v>
      </c>
      <c r="F7" s="133">
        <v>1463.2</v>
      </c>
      <c r="G7" s="133">
        <v>96.4</v>
      </c>
      <c r="H7" s="112">
        <v>0.7</v>
      </c>
      <c r="I7" s="133">
        <v>56.1</v>
      </c>
      <c r="J7" s="112">
        <v>744.2</v>
      </c>
      <c r="M7" s="105"/>
      <c r="R7" s="114"/>
    </row>
    <row r="8" spans="1:18" ht="18.95" customHeight="1" x14ac:dyDescent="0.25">
      <c r="A8" s="131" t="s">
        <v>4</v>
      </c>
      <c r="B8" s="132">
        <v>5435227.0429999996</v>
      </c>
      <c r="C8" s="86">
        <f>ROUND(B8,1)</f>
        <v>5435227</v>
      </c>
      <c r="D8" s="86"/>
      <c r="E8" s="86">
        <f t="shared" si="0"/>
        <v>5435.2269999999999</v>
      </c>
      <c r="F8" s="133">
        <v>7041.3</v>
      </c>
      <c r="G8" s="133">
        <v>128</v>
      </c>
      <c r="H8" s="112">
        <v>3.6</v>
      </c>
      <c r="I8" s="133">
        <v>265.8</v>
      </c>
      <c r="J8" s="112">
        <v>4339.3999999999996</v>
      </c>
      <c r="M8" s="105"/>
      <c r="R8" s="114"/>
    </row>
    <row r="9" spans="1:18" ht="18.95" customHeight="1" x14ac:dyDescent="0.25">
      <c r="A9" s="131" t="s">
        <v>5</v>
      </c>
      <c r="B9" s="132">
        <v>692021.098</v>
      </c>
      <c r="C9" s="86">
        <f t="shared" ref="C9:C26" si="1">ROUND(B9,1)</f>
        <v>692021.1</v>
      </c>
      <c r="D9" s="86"/>
      <c r="E9" s="86">
        <f t="shared" si="0"/>
        <v>692.02109999999993</v>
      </c>
      <c r="F9" s="133">
        <v>565.9</v>
      </c>
      <c r="G9" s="133">
        <v>78.3</v>
      </c>
      <c r="H9" s="112">
        <v>0.3</v>
      </c>
      <c r="I9" s="133">
        <v>28.1</v>
      </c>
      <c r="J9" s="112">
        <v>543.79999999999995</v>
      </c>
      <c r="M9" s="105"/>
      <c r="R9" s="114"/>
    </row>
    <row r="10" spans="1:18" ht="18.95" customHeight="1" x14ac:dyDescent="0.25">
      <c r="A10" s="131" t="s">
        <v>6</v>
      </c>
      <c r="B10" s="132">
        <v>18338620.07</v>
      </c>
      <c r="C10" s="86">
        <f t="shared" si="1"/>
        <v>18338620.100000001</v>
      </c>
      <c r="D10" s="86"/>
      <c r="E10" s="86">
        <f t="shared" si="0"/>
        <v>18338.6201</v>
      </c>
      <c r="F10" s="133">
        <v>32583.200000000001</v>
      </c>
      <c r="G10" s="133">
        <v>94.2</v>
      </c>
      <c r="H10" s="112">
        <v>16.5</v>
      </c>
      <c r="I10" s="133">
        <v>1020.7</v>
      </c>
      <c r="J10" s="112">
        <v>9873.4</v>
      </c>
      <c r="M10" s="105"/>
      <c r="R10" s="114"/>
    </row>
    <row r="11" spans="1:18" ht="18.95" customHeight="1" x14ac:dyDescent="0.25">
      <c r="A11" s="131" t="s">
        <v>7</v>
      </c>
      <c r="B11" s="132">
        <v>57520007.626999997</v>
      </c>
      <c r="C11" s="86">
        <f t="shared" si="1"/>
        <v>57520007.600000001</v>
      </c>
      <c r="D11" s="86"/>
      <c r="E11" s="86">
        <f t="shared" si="0"/>
        <v>57520.007600000004</v>
      </c>
      <c r="F11" s="133">
        <v>60047.1</v>
      </c>
      <c r="G11" s="133">
        <v>98.9</v>
      </c>
      <c r="H11" s="112">
        <v>30.4</v>
      </c>
      <c r="I11" s="133">
        <v>2264.5</v>
      </c>
      <c r="J11" s="112">
        <v>13773.3</v>
      </c>
      <c r="M11" s="105"/>
      <c r="R11" s="114"/>
    </row>
    <row r="12" spans="1:18" ht="18.95" customHeight="1" x14ac:dyDescent="0.25">
      <c r="A12" s="131" t="s">
        <v>8</v>
      </c>
      <c r="B12" s="132">
        <v>790764.24199999997</v>
      </c>
      <c r="C12" s="86">
        <f t="shared" si="1"/>
        <v>790764.2</v>
      </c>
      <c r="D12" s="86"/>
      <c r="E12" s="86">
        <f t="shared" si="0"/>
        <v>790.76419999999996</v>
      </c>
      <c r="F12" s="133">
        <v>738.9</v>
      </c>
      <c r="G12" s="133">
        <v>92.2</v>
      </c>
      <c r="H12" s="112">
        <v>0.4</v>
      </c>
      <c r="I12" s="133">
        <v>24.8</v>
      </c>
      <c r="J12" s="112">
        <v>583.79999999999995</v>
      </c>
      <c r="M12" s="105"/>
      <c r="R12" s="114"/>
    </row>
    <row r="13" spans="1:18" ht="18.95" customHeight="1" x14ac:dyDescent="0.25">
      <c r="A13" s="131" t="s">
        <v>9</v>
      </c>
      <c r="B13" s="132">
        <v>647880.96900000004</v>
      </c>
      <c r="C13" s="86">
        <f t="shared" si="1"/>
        <v>647881</v>
      </c>
      <c r="D13" s="86"/>
      <c r="E13" s="86">
        <f t="shared" si="0"/>
        <v>647.88099999999997</v>
      </c>
      <c r="F13" s="133">
        <v>213.1</v>
      </c>
      <c r="G13" s="133">
        <v>105.1</v>
      </c>
      <c r="H13" s="112">
        <v>0.1</v>
      </c>
      <c r="I13" s="133">
        <v>16.7</v>
      </c>
      <c r="J13" s="112">
        <v>169.7</v>
      </c>
      <c r="M13" s="105"/>
      <c r="R13" s="114"/>
    </row>
    <row r="14" spans="1:18" ht="18.95" customHeight="1" x14ac:dyDescent="0.25">
      <c r="A14" s="131" t="s">
        <v>10</v>
      </c>
      <c r="B14" s="132">
        <v>16016770.66</v>
      </c>
      <c r="C14" s="86">
        <f t="shared" si="1"/>
        <v>16016770.699999999</v>
      </c>
      <c r="D14" s="86"/>
      <c r="E14" s="86">
        <f t="shared" si="0"/>
        <v>16016.770699999999</v>
      </c>
      <c r="F14" s="133">
        <v>13248.6</v>
      </c>
      <c r="G14" s="133">
        <v>105.4</v>
      </c>
      <c r="H14" s="112">
        <v>6.7</v>
      </c>
      <c r="I14" s="133">
        <v>487.4</v>
      </c>
      <c r="J14" s="112">
        <v>7440.8</v>
      </c>
      <c r="M14" s="105"/>
      <c r="R14" s="114"/>
    </row>
    <row r="15" spans="1:18" ht="18.95" customHeight="1" x14ac:dyDescent="0.25">
      <c r="A15" s="131" t="s">
        <v>31</v>
      </c>
      <c r="B15" s="132">
        <v>10505697.536</v>
      </c>
      <c r="C15" s="86">
        <f t="shared" si="1"/>
        <v>10505697.5</v>
      </c>
      <c r="D15" s="86"/>
      <c r="E15" s="86">
        <f t="shared" si="0"/>
        <v>10505.6975</v>
      </c>
      <c r="F15" s="133">
        <v>11045.7</v>
      </c>
      <c r="G15" s="133">
        <v>97.3</v>
      </c>
      <c r="H15" s="112">
        <v>5.6</v>
      </c>
      <c r="I15" s="133">
        <v>793.1</v>
      </c>
      <c r="J15" s="112">
        <v>7992.9</v>
      </c>
      <c r="M15" s="105"/>
      <c r="R15" s="114"/>
    </row>
    <row r="16" spans="1:18" ht="18.95" customHeight="1" x14ac:dyDescent="0.25">
      <c r="A16" s="131" t="s">
        <v>11</v>
      </c>
      <c r="B16" s="132">
        <v>8392942.9930000007</v>
      </c>
      <c r="C16" s="86">
        <f t="shared" si="1"/>
        <v>8392943</v>
      </c>
      <c r="D16" s="86"/>
      <c r="E16" s="86">
        <f t="shared" si="0"/>
        <v>8392.9429999999993</v>
      </c>
      <c r="F16" s="133">
        <v>6549.9</v>
      </c>
      <c r="G16" s="133">
        <v>89.1</v>
      </c>
      <c r="H16" s="112">
        <v>3.3</v>
      </c>
      <c r="I16" s="133">
        <v>232.9</v>
      </c>
      <c r="J16" s="112">
        <v>3799.8</v>
      </c>
      <c r="M16" s="105"/>
      <c r="R16" s="114"/>
    </row>
    <row r="17" spans="1:18" ht="18.95" customHeight="1" x14ac:dyDescent="0.25">
      <c r="A17" s="131" t="s">
        <v>12</v>
      </c>
      <c r="B17" s="132">
        <v>917071.62300000002</v>
      </c>
      <c r="C17" s="86">
        <f t="shared" si="1"/>
        <v>917071.6</v>
      </c>
      <c r="D17" s="86"/>
      <c r="E17" s="86">
        <f t="shared" si="0"/>
        <v>917.07159999999999</v>
      </c>
      <c r="F17" s="133">
        <v>946.2</v>
      </c>
      <c r="G17" s="133">
        <v>103.9</v>
      </c>
      <c r="H17" s="112">
        <v>0.5</v>
      </c>
      <c r="I17" s="133">
        <v>38.5</v>
      </c>
      <c r="J17" s="112">
        <v>954.4</v>
      </c>
      <c r="M17" s="105"/>
      <c r="R17" s="114"/>
    </row>
    <row r="18" spans="1:18" ht="18.95" customHeight="1" x14ac:dyDescent="0.25">
      <c r="A18" s="131" t="s">
        <v>13</v>
      </c>
      <c r="B18" s="132">
        <v>11322387.937000001</v>
      </c>
      <c r="C18" s="86">
        <f t="shared" si="1"/>
        <v>11322387.9</v>
      </c>
      <c r="D18" s="86"/>
      <c r="E18" s="86">
        <f t="shared" si="0"/>
        <v>11322.3879</v>
      </c>
      <c r="F18" s="133">
        <v>21407.599999999999</v>
      </c>
      <c r="G18" s="133">
        <v>105.2</v>
      </c>
      <c r="H18" s="112">
        <v>10.8</v>
      </c>
      <c r="I18" s="133">
        <v>802.3</v>
      </c>
      <c r="J18" s="112">
        <v>9522.9</v>
      </c>
      <c r="M18" s="105"/>
      <c r="R18" s="114"/>
    </row>
    <row r="19" spans="1:18" ht="18.95" customHeight="1" x14ac:dyDescent="0.25">
      <c r="A19" s="131" t="s">
        <v>14</v>
      </c>
      <c r="B19" s="132">
        <v>2684619.855</v>
      </c>
      <c r="C19" s="86">
        <f t="shared" si="1"/>
        <v>2684619.9</v>
      </c>
      <c r="D19" s="86"/>
      <c r="E19" s="86">
        <f t="shared" si="0"/>
        <v>2684.6198999999997</v>
      </c>
      <c r="F19" s="133">
        <v>3856.8</v>
      </c>
      <c r="G19" s="133">
        <v>104.6</v>
      </c>
      <c r="H19" s="112">
        <v>1.9</v>
      </c>
      <c r="I19" s="133">
        <v>176.7</v>
      </c>
      <c r="J19" s="112">
        <v>1518.7</v>
      </c>
      <c r="M19" s="105"/>
      <c r="R19" s="114"/>
    </row>
    <row r="20" spans="1:18" ht="18.95" customHeight="1" x14ac:dyDescent="0.25">
      <c r="A20" s="131" t="s">
        <v>15</v>
      </c>
      <c r="B20" s="132">
        <v>2490954.0129999998</v>
      </c>
      <c r="C20" s="86">
        <f t="shared" si="1"/>
        <v>2490954</v>
      </c>
      <c r="D20" s="86"/>
      <c r="E20" s="86">
        <f t="shared" si="0"/>
        <v>2490.9540000000002</v>
      </c>
      <c r="F20" s="133">
        <v>2091.6</v>
      </c>
      <c r="G20" s="133">
        <v>99.6</v>
      </c>
      <c r="H20" s="112">
        <v>1</v>
      </c>
      <c r="I20" s="133">
        <v>85.1</v>
      </c>
      <c r="J20" s="112">
        <v>1786.3</v>
      </c>
      <c r="M20" s="105"/>
      <c r="R20" s="114"/>
    </row>
    <row r="21" spans="1:18" ht="18.95" customHeight="1" x14ac:dyDescent="0.25">
      <c r="A21" s="131" t="s">
        <v>16</v>
      </c>
      <c r="B21" s="132">
        <v>3582628.2859999998</v>
      </c>
      <c r="C21" s="86">
        <f t="shared" si="1"/>
        <v>3582628.3</v>
      </c>
      <c r="D21" s="86"/>
      <c r="E21" s="86">
        <f t="shared" si="0"/>
        <v>3582.6282999999999</v>
      </c>
      <c r="F21" s="133">
        <v>3518.7</v>
      </c>
      <c r="G21" s="133">
        <v>114.9</v>
      </c>
      <c r="H21" s="112">
        <v>1.8</v>
      </c>
      <c r="I21" s="133">
        <v>105.6</v>
      </c>
      <c r="J21" s="112">
        <v>1468.7</v>
      </c>
      <c r="M21" s="105"/>
      <c r="R21" s="114"/>
    </row>
    <row r="22" spans="1:18" ht="18.95" customHeight="1" x14ac:dyDescent="0.25">
      <c r="A22" s="131" t="s">
        <v>17</v>
      </c>
      <c r="B22" s="132">
        <v>2199568.4679999999</v>
      </c>
      <c r="C22" s="86">
        <f t="shared" si="1"/>
        <v>2199568.5</v>
      </c>
      <c r="D22" s="86"/>
      <c r="E22" s="86">
        <f t="shared" si="0"/>
        <v>2199.5684999999999</v>
      </c>
      <c r="F22" s="133">
        <v>3014.4</v>
      </c>
      <c r="G22" s="133">
        <v>123.3</v>
      </c>
      <c r="H22" s="112">
        <v>1.5</v>
      </c>
      <c r="I22" s="133">
        <v>104.8</v>
      </c>
      <c r="J22" s="112">
        <v>2060.4</v>
      </c>
      <c r="M22" s="105"/>
      <c r="R22" s="114"/>
    </row>
    <row r="23" spans="1:18" ht="18.95" customHeight="1" x14ac:dyDescent="0.25">
      <c r="A23" s="131" t="s">
        <v>18</v>
      </c>
      <c r="B23" s="132">
        <v>1010530.666</v>
      </c>
      <c r="C23" s="86">
        <f t="shared" si="1"/>
        <v>1010530.7</v>
      </c>
      <c r="D23" s="86"/>
      <c r="E23" s="86">
        <f t="shared" si="0"/>
        <v>1010.5306999999999</v>
      </c>
      <c r="F23" s="133">
        <v>1199.3</v>
      </c>
      <c r="G23" s="133">
        <v>85.8</v>
      </c>
      <c r="H23" s="112">
        <v>0.6</v>
      </c>
      <c r="I23" s="133">
        <v>59.8</v>
      </c>
      <c r="J23" s="112">
        <v>1035.8</v>
      </c>
      <c r="M23" s="105"/>
      <c r="R23" s="114"/>
    </row>
    <row r="24" spans="1:18" ht="18.95" customHeight="1" x14ac:dyDescent="0.25">
      <c r="A24" s="131" t="s">
        <v>19</v>
      </c>
      <c r="B24" s="132">
        <v>1862749.9410000001</v>
      </c>
      <c r="C24" s="86">
        <f t="shared" si="1"/>
        <v>1862749.9</v>
      </c>
      <c r="D24" s="86"/>
      <c r="E24" s="86">
        <f t="shared" si="0"/>
        <v>1862.7498999999998</v>
      </c>
      <c r="F24" s="133">
        <v>1638.5</v>
      </c>
      <c r="G24" s="133">
        <v>105</v>
      </c>
      <c r="H24" s="112">
        <v>0.8</v>
      </c>
      <c r="I24" s="133">
        <v>68.8</v>
      </c>
      <c r="J24" s="112">
        <v>1439.7</v>
      </c>
      <c r="M24" s="105"/>
      <c r="R24" s="114"/>
    </row>
    <row r="25" spans="1:18" ht="18.95" customHeight="1" x14ac:dyDescent="0.25">
      <c r="A25" s="131" t="s">
        <v>20</v>
      </c>
      <c r="B25" s="132">
        <v>1225752.68</v>
      </c>
      <c r="C25" s="86">
        <f t="shared" si="1"/>
        <v>1225752.7</v>
      </c>
      <c r="D25" s="86"/>
      <c r="E25" s="86">
        <f t="shared" si="0"/>
        <v>1225.7527</v>
      </c>
      <c r="F25" s="133">
        <v>623.20000000000005</v>
      </c>
      <c r="G25" s="133">
        <v>106.1</v>
      </c>
      <c r="H25" s="112">
        <v>0.3</v>
      </c>
      <c r="I25" s="133">
        <v>45.1</v>
      </c>
      <c r="J25" s="112">
        <v>579.6</v>
      </c>
      <c r="M25" s="105"/>
      <c r="R25" s="114"/>
    </row>
    <row r="26" spans="1:18" ht="18.95" customHeight="1" x14ac:dyDescent="0.25">
      <c r="A26" s="131" t="s">
        <v>21</v>
      </c>
      <c r="B26" s="132">
        <v>11148395.534</v>
      </c>
      <c r="C26" s="86">
        <f t="shared" si="1"/>
        <v>11148395.5</v>
      </c>
      <c r="D26" s="86"/>
      <c r="E26" s="86">
        <f t="shared" si="0"/>
        <v>11148.395500000001</v>
      </c>
      <c r="F26" s="133">
        <v>11857.4</v>
      </c>
      <c r="G26" s="133">
        <v>100.9</v>
      </c>
      <c r="H26" s="112">
        <v>6</v>
      </c>
      <c r="I26" s="133">
        <v>377.4</v>
      </c>
      <c r="J26" s="112">
        <v>4326.2</v>
      </c>
      <c r="M26" s="105"/>
      <c r="R26" s="114"/>
    </row>
    <row r="27" spans="1:18" ht="18.95" customHeight="1" x14ac:dyDescent="0.25">
      <c r="A27" s="131" t="s">
        <v>22</v>
      </c>
      <c r="B27" s="132">
        <v>385543.10600000003</v>
      </c>
      <c r="C27" s="86">
        <f>ROUND(B27,1)</f>
        <v>385543.1</v>
      </c>
      <c r="D27" s="86"/>
      <c r="E27" s="86">
        <f t="shared" si="0"/>
        <v>385.54309999999998</v>
      </c>
      <c r="F27" s="133">
        <v>373.9</v>
      </c>
      <c r="G27" s="133">
        <v>98</v>
      </c>
      <c r="H27" s="112">
        <v>0.2</v>
      </c>
      <c r="I27" s="133">
        <v>13.1</v>
      </c>
      <c r="J27" s="112">
        <v>347.6</v>
      </c>
      <c r="M27" s="105"/>
      <c r="R27" s="114"/>
    </row>
    <row r="28" spans="1:18" ht="18.95" customHeight="1" x14ac:dyDescent="0.25">
      <c r="A28" s="131" t="s">
        <v>23</v>
      </c>
      <c r="B28" s="132">
        <v>2848880.764</v>
      </c>
      <c r="C28" s="86">
        <f t="shared" ref="C28:C33" si="2">ROUND(B28,1)</f>
        <v>2848880.8</v>
      </c>
      <c r="D28" s="86"/>
      <c r="E28" s="86">
        <f t="shared" si="0"/>
        <v>2848.8807999999999</v>
      </c>
      <c r="F28" s="133">
        <v>2100.6999999999998</v>
      </c>
      <c r="G28" s="133">
        <v>107.4</v>
      </c>
      <c r="H28" s="112">
        <v>1.1000000000000001</v>
      </c>
      <c r="I28" s="133">
        <v>101.8</v>
      </c>
      <c r="J28" s="112">
        <v>1603</v>
      </c>
      <c r="M28" s="105"/>
      <c r="R28" s="114"/>
    </row>
    <row r="29" spans="1:18" ht="18.95" customHeight="1" x14ac:dyDescent="0.25">
      <c r="A29" s="131" t="s">
        <v>24</v>
      </c>
      <c r="B29" s="132">
        <v>3102132.5329999998</v>
      </c>
      <c r="C29" s="86">
        <f t="shared" si="2"/>
        <v>3102132.5</v>
      </c>
      <c r="D29" s="86"/>
      <c r="E29" s="86">
        <f t="shared" si="0"/>
        <v>3102.1325000000002</v>
      </c>
      <c r="F29" s="133">
        <v>2716.8</v>
      </c>
      <c r="G29" s="133">
        <v>81.7</v>
      </c>
      <c r="H29" s="112">
        <v>1.4</v>
      </c>
      <c r="I29" s="133">
        <v>129.9</v>
      </c>
      <c r="J29" s="112">
        <v>2148.6999999999998</v>
      </c>
      <c r="M29" s="105"/>
      <c r="R29" s="114"/>
    </row>
    <row r="30" spans="1:18" ht="18.95" customHeight="1" x14ac:dyDescent="0.25">
      <c r="A30" s="131" t="s">
        <v>25</v>
      </c>
      <c r="B30" s="132">
        <v>169386.33799999999</v>
      </c>
      <c r="C30" s="86">
        <f t="shared" si="2"/>
        <v>169386.3</v>
      </c>
      <c r="D30" s="86"/>
      <c r="E30" s="86">
        <f t="shared" si="0"/>
        <v>169.38629999999998</v>
      </c>
      <c r="F30" s="133">
        <v>162.4</v>
      </c>
      <c r="G30" s="133">
        <v>89.5</v>
      </c>
      <c r="H30" s="112">
        <v>0.1</v>
      </c>
      <c r="I30" s="133">
        <v>20.100000000000001</v>
      </c>
      <c r="J30" s="112">
        <v>178.8</v>
      </c>
      <c r="M30" s="105"/>
      <c r="R30" s="114"/>
    </row>
    <row r="31" spans="1:18" ht="18.95" customHeight="1" x14ac:dyDescent="0.25">
      <c r="A31" s="131" t="s">
        <v>26</v>
      </c>
      <c r="B31" s="132">
        <v>1888187.273</v>
      </c>
      <c r="C31" s="86">
        <f t="shared" si="2"/>
        <v>1888187.3</v>
      </c>
      <c r="D31" s="86"/>
      <c r="E31" s="86">
        <f t="shared" si="0"/>
        <v>1888.1873000000001</v>
      </c>
      <c r="F31" s="133">
        <v>1799.5</v>
      </c>
      <c r="G31" s="133">
        <v>96.6</v>
      </c>
      <c r="H31" s="112">
        <v>0.9</v>
      </c>
      <c r="I31" s="133">
        <v>56.4</v>
      </c>
      <c r="J31" s="112">
        <v>1661.4</v>
      </c>
      <c r="M31" s="105"/>
      <c r="R31" s="114"/>
    </row>
    <row r="32" spans="1:18" ht="18.95" customHeight="1" x14ac:dyDescent="0.25">
      <c r="A32" s="131" t="s">
        <v>27</v>
      </c>
      <c r="B32" s="132">
        <v>7627142.4270000001</v>
      </c>
      <c r="C32" s="86">
        <f t="shared" si="2"/>
        <v>7627142.4000000004</v>
      </c>
      <c r="D32" s="86"/>
      <c r="E32" s="86">
        <f t="shared" si="0"/>
        <v>7627.1424000000006</v>
      </c>
      <c r="F32" s="133">
        <v>6499.5</v>
      </c>
      <c r="G32" s="133">
        <v>91.7</v>
      </c>
      <c r="H32" s="112">
        <v>3.3</v>
      </c>
      <c r="I32" s="133">
        <v>7774.6</v>
      </c>
      <c r="J32" s="112">
        <v>2275.9</v>
      </c>
      <c r="M32" s="105"/>
      <c r="R32" s="114"/>
    </row>
    <row r="33" spans="1:18" ht="18.95" customHeight="1" x14ac:dyDescent="0.25">
      <c r="A33" s="131" t="s">
        <v>28</v>
      </c>
      <c r="B33" s="132">
        <v>244275.554</v>
      </c>
      <c r="C33" s="86">
        <f t="shared" si="2"/>
        <v>244275.6</v>
      </c>
      <c r="D33" s="86"/>
      <c r="E33" s="86">
        <f t="shared" si="0"/>
        <v>244.2756</v>
      </c>
      <c r="F33" s="133">
        <v>314.60000000000002</v>
      </c>
      <c r="G33" s="133">
        <v>129.9</v>
      </c>
      <c r="H33" s="112">
        <v>0.2</v>
      </c>
      <c r="I33" s="133">
        <v>364.1</v>
      </c>
      <c r="J33" s="112">
        <v>817.9</v>
      </c>
      <c r="M33" s="105"/>
      <c r="R33" s="114"/>
    </row>
    <row r="34" spans="1:18" ht="12.75" customHeight="1" x14ac:dyDescent="0.25">
      <c r="A34" s="134"/>
      <c r="B34" s="135"/>
      <c r="C34" s="135"/>
      <c r="D34" s="135"/>
      <c r="E34" s="86"/>
      <c r="F34" s="136"/>
      <c r="G34" s="112"/>
      <c r="H34" s="112"/>
      <c r="I34" s="133"/>
      <c r="J34" s="136"/>
    </row>
    <row r="35" spans="1:18" ht="21" customHeight="1" x14ac:dyDescent="0.25">
      <c r="A35" s="134"/>
      <c r="B35" s="135"/>
      <c r="C35" s="135"/>
      <c r="D35" s="135"/>
      <c r="E35" s="86"/>
      <c r="F35" s="112"/>
      <c r="G35" s="136"/>
      <c r="H35" s="112"/>
      <c r="I35" s="133"/>
      <c r="J35" s="136"/>
    </row>
    <row r="36" spans="1:18" ht="15.75" x14ac:dyDescent="0.25">
      <c r="A36" s="134"/>
      <c r="B36" s="135"/>
      <c r="C36" s="135"/>
      <c r="D36" s="135"/>
      <c r="E36" s="86"/>
      <c r="F36" s="136"/>
      <c r="G36" s="136"/>
      <c r="H36" s="136"/>
      <c r="I36" s="136"/>
      <c r="J36" s="136"/>
    </row>
    <row r="37" spans="1:18" ht="15.75" x14ac:dyDescent="0.25">
      <c r="B37" s="113"/>
      <c r="C37" s="113"/>
      <c r="D37" s="113"/>
      <c r="E37" s="102"/>
      <c r="F37" s="136"/>
      <c r="G37" s="136"/>
      <c r="H37" s="136"/>
      <c r="I37" s="136"/>
      <c r="J37" s="136"/>
    </row>
    <row r="38" spans="1:18" ht="15.75" x14ac:dyDescent="0.25">
      <c r="B38" s="113"/>
      <c r="C38" s="113"/>
      <c r="D38" s="113"/>
      <c r="E38" s="102"/>
      <c r="F38" s="136"/>
      <c r="G38" s="136"/>
      <c r="H38" s="136"/>
      <c r="I38" s="136"/>
      <c r="J38" s="136"/>
    </row>
    <row r="39" spans="1:18" ht="15.75" x14ac:dyDescent="0.25">
      <c r="B39" s="113"/>
      <c r="C39" s="113"/>
      <c r="D39" s="113"/>
      <c r="E39" s="102"/>
      <c r="F39" s="136"/>
      <c r="G39" s="136"/>
      <c r="H39" s="136"/>
      <c r="I39" s="136"/>
      <c r="J39" s="136"/>
    </row>
    <row r="40" spans="1:18" ht="15.75" x14ac:dyDescent="0.25">
      <c r="B40" s="113"/>
      <c r="C40" s="113"/>
      <c r="D40" s="113"/>
      <c r="E40" s="102"/>
      <c r="F40" s="136"/>
      <c r="G40" s="136"/>
      <c r="H40" s="136"/>
      <c r="I40" s="136"/>
      <c r="J40" s="136"/>
    </row>
    <row r="41" spans="1:18" ht="15.75" x14ac:dyDescent="0.25">
      <c r="B41" s="113"/>
      <c r="C41" s="113"/>
      <c r="D41" s="113"/>
      <c r="E41" s="102"/>
      <c r="F41" s="136"/>
      <c r="G41" s="136"/>
      <c r="H41" s="136"/>
      <c r="I41" s="136"/>
      <c r="J41" s="136"/>
    </row>
    <row r="42" spans="1:18" ht="15.75" x14ac:dyDescent="0.25">
      <c r="B42" s="113"/>
      <c r="C42" s="113"/>
      <c r="D42" s="113"/>
      <c r="E42" s="113"/>
      <c r="F42" s="136"/>
      <c r="G42" s="136"/>
      <c r="H42" s="136"/>
      <c r="I42" s="136"/>
      <c r="J42" s="136"/>
    </row>
    <row r="43" spans="1:18" ht="15.75" x14ac:dyDescent="0.25">
      <c r="B43" s="113"/>
      <c r="C43" s="113"/>
      <c r="D43" s="113"/>
      <c r="E43" s="113"/>
      <c r="F43" s="136"/>
      <c r="G43" s="136"/>
      <c r="H43" s="136"/>
      <c r="I43" s="136"/>
      <c r="J43" s="136"/>
    </row>
    <row r="44" spans="1:18" ht="15.75" x14ac:dyDescent="0.25">
      <c r="B44" s="113"/>
      <c r="C44" s="113"/>
      <c r="D44" s="113"/>
      <c r="E44" s="113"/>
      <c r="F44" s="136"/>
      <c r="G44" s="136"/>
      <c r="H44" s="136"/>
      <c r="I44" s="136"/>
      <c r="J44" s="136"/>
    </row>
    <row r="45" spans="1:18" ht="15.75" x14ac:dyDescent="0.25">
      <c r="B45" s="113"/>
      <c r="C45" s="113"/>
      <c r="D45" s="113"/>
      <c r="E45" s="113"/>
      <c r="F45" s="136"/>
      <c r="G45" s="136"/>
      <c r="H45" s="136"/>
      <c r="I45" s="136"/>
      <c r="J45" s="136"/>
    </row>
    <row r="46" spans="1:18" ht="15.75" x14ac:dyDescent="0.25">
      <c r="B46" s="113"/>
      <c r="C46" s="113"/>
      <c r="D46" s="113"/>
      <c r="E46" s="113"/>
      <c r="F46" s="136"/>
      <c r="G46" s="136"/>
      <c r="H46" s="136"/>
      <c r="I46" s="136"/>
      <c r="J46" s="136"/>
    </row>
    <row r="47" spans="1:18" ht="15.75" x14ac:dyDescent="0.25">
      <c r="B47" s="113"/>
      <c r="C47" s="113"/>
      <c r="D47" s="113"/>
      <c r="E47" s="113"/>
      <c r="F47" s="136"/>
      <c r="G47" s="136"/>
      <c r="H47" s="136"/>
      <c r="I47" s="136"/>
      <c r="J47" s="136"/>
    </row>
    <row r="48" spans="1:18" ht="15.75" x14ac:dyDescent="0.25">
      <c r="B48" s="113"/>
      <c r="C48" s="113"/>
      <c r="D48" s="113"/>
      <c r="E48" s="113"/>
      <c r="F48" s="136"/>
      <c r="G48" s="136"/>
      <c r="H48" s="136"/>
      <c r="I48" s="136"/>
      <c r="J48" s="136"/>
    </row>
    <row r="49" spans="2:10" ht="15.75" x14ac:dyDescent="0.25">
      <c r="B49" s="113"/>
      <c r="C49" s="113"/>
      <c r="D49" s="113"/>
      <c r="E49" s="113"/>
      <c r="F49" s="136"/>
      <c r="G49" s="136"/>
      <c r="H49" s="136"/>
      <c r="I49" s="136"/>
      <c r="J49" s="136"/>
    </row>
    <row r="50" spans="2:10" ht="15.75" x14ac:dyDescent="0.25">
      <c r="B50" s="113"/>
      <c r="C50" s="113"/>
      <c r="D50" s="113"/>
      <c r="E50" s="113"/>
      <c r="F50" s="136"/>
      <c r="G50" s="136"/>
      <c r="H50" s="136"/>
      <c r="I50" s="136"/>
      <c r="J50" s="136"/>
    </row>
    <row r="51" spans="2:10" ht="15.75" x14ac:dyDescent="0.25">
      <c r="B51" s="113"/>
      <c r="C51" s="113"/>
      <c r="D51" s="113"/>
      <c r="E51" s="113"/>
      <c r="F51" s="136"/>
      <c r="G51" s="136"/>
      <c r="H51" s="136"/>
      <c r="I51" s="136"/>
      <c r="J51" s="136"/>
    </row>
    <row r="52" spans="2:10" ht="15.75" x14ac:dyDescent="0.25">
      <c r="B52" s="113"/>
      <c r="C52" s="113"/>
      <c r="D52" s="113"/>
      <c r="E52" s="113"/>
      <c r="F52" s="136"/>
      <c r="G52" s="136"/>
      <c r="H52" s="136"/>
      <c r="I52" s="136"/>
      <c r="J52" s="136"/>
    </row>
    <row r="53" spans="2:10" ht="15.75" x14ac:dyDescent="0.25">
      <c r="B53" s="113"/>
      <c r="C53" s="113"/>
      <c r="D53" s="113"/>
      <c r="E53" s="113"/>
      <c r="F53" s="136"/>
      <c r="G53" s="136"/>
      <c r="H53" s="136"/>
      <c r="I53" s="136"/>
      <c r="J53" s="136"/>
    </row>
    <row r="54" spans="2:10" ht="15.75" x14ac:dyDescent="0.25">
      <c r="B54" s="113"/>
      <c r="C54" s="113"/>
      <c r="D54" s="113"/>
      <c r="E54" s="113"/>
      <c r="F54" s="136"/>
      <c r="G54" s="136"/>
      <c r="H54" s="136"/>
      <c r="I54" s="136"/>
      <c r="J54" s="136"/>
    </row>
    <row r="55" spans="2:10" ht="15.75" x14ac:dyDescent="0.25">
      <c r="B55" s="113"/>
      <c r="C55" s="113"/>
      <c r="D55" s="113"/>
      <c r="E55" s="113"/>
      <c r="F55" s="136"/>
      <c r="G55" s="136"/>
      <c r="H55" s="136"/>
      <c r="I55" s="136"/>
      <c r="J55" s="136"/>
    </row>
    <row r="56" spans="2:10" ht="15.75" x14ac:dyDescent="0.25">
      <c r="B56" s="113"/>
      <c r="C56" s="113"/>
      <c r="D56" s="113"/>
      <c r="E56" s="113"/>
      <c r="F56" s="136"/>
      <c r="G56" s="136"/>
      <c r="H56" s="136"/>
      <c r="I56" s="136"/>
      <c r="J56" s="136"/>
    </row>
    <row r="57" spans="2:10" ht="15.75" x14ac:dyDescent="0.25">
      <c r="B57" s="113"/>
      <c r="C57" s="113"/>
      <c r="D57" s="113"/>
      <c r="E57" s="113"/>
      <c r="F57" s="136"/>
      <c r="G57" s="136"/>
      <c r="H57" s="136"/>
      <c r="I57" s="136"/>
      <c r="J57" s="136"/>
    </row>
    <row r="58" spans="2:10" x14ac:dyDescent="0.25">
      <c r="B58" s="113"/>
      <c r="C58" s="113"/>
      <c r="D58" s="113"/>
      <c r="E58" s="113"/>
      <c r="F58" s="113"/>
      <c r="G58" s="113"/>
      <c r="H58" s="113"/>
      <c r="I58" s="113"/>
      <c r="J58" s="113"/>
    </row>
    <row r="59" spans="2:10" x14ac:dyDescent="0.25">
      <c r="B59" s="113"/>
      <c r="C59" s="113"/>
      <c r="D59" s="113"/>
      <c r="E59" s="113"/>
      <c r="F59" s="113"/>
      <c r="G59" s="113"/>
      <c r="H59" s="113"/>
      <c r="I59" s="113"/>
      <c r="J59" s="113"/>
    </row>
    <row r="60" spans="2:10" x14ac:dyDescent="0.25">
      <c r="B60" s="113"/>
      <c r="C60" s="113"/>
      <c r="D60" s="113"/>
      <c r="E60" s="113"/>
      <c r="F60" s="113"/>
      <c r="G60" s="113"/>
      <c r="H60" s="113"/>
      <c r="I60" s="113"/>
      <c r="J60" s="113"/>
    </row>
    <row r="61" spans="2:10" x14ac:dyDescent="0.25">
      <c r="B61" s="113"/>
      <c r="C61" s="113"/>
      <c r="D61" s="113"/>
      <c r="E61" s="113"/>
      <c r="F61" s="113"/>
      <c r="G61" s="113"/>
      <c r="H61" s="113"/>
      <c r="I61" s="113"/>
      <c r="J61" s="113"/>
    </row>
    <row r="62" spans="2:10" x14ac:dyDescent="0.25">
      <c r="B62" s="113"/>
      <c r="C62" s="113"/>
      <c r="D62" s="113"/>
      <c r="E62" s="113"/>
      <c r="F62" s="113"/>
      <c r="G62" s="113"/>
      <c r="H62" s="113"/>
      <c r="I62" s="113"/>
      <c r="J62" s="113"/>
    </row>
    <row r="63" spans="2:10" x14ac:dyDescent="0.25">
      <c r="B63" s="113"/>
      <c r="C63" s="113"/>
      <c r="D63" s="113"/>
      <c r="E63" s="113"/>
      <c r="F63" s="113"/>
      <c r="G63" s="113"/>
      <c r="H63" s="113"/>
      <c r="I63" s="113"/>
      <c r="J63" s="113"/>
    </row>
    <row r="64" spans="2:10" x14ac:dyDescent="0.25">
      <c r="B64" s="113"/>
      <c r="C64" s="113"/>
      <c r="D64" s="113"/>
      <c r="E64" s="113"/>
      <c r="F64" s="113"/>
      <c r="G64" s="113"/>
      <c r="H64" s="113"/>
      <c r="I64" s="113"/>
      <c r="J64" s="113"/>
    </row>
    <row r="65" spans="2:10" x14ac:dyDescent="0.25">
      <c r="B65" s="113"/>
      <c r="C65" s="113"/>
      <c r="D65" s="113"/>
      <c r="E65" s="113"/>
      <c r="F65" s="113"/>
      <c r="G65" s="113"/>
      <c r="H65" s="113"/>
      <c r="I65" s="113"/>
      <c r="J65" s="113"/>
    </row>
    <row r="66" spans="2:10" x14ac:dyDescent="0.25">
      <c r="B66" s="113"/>
      <c r="C66" s="113"/>
      <c r="D66" s="113"/>
      <c r="E66" s="113"/>
      <c r="F66" s="113"/>
      <c r="G66" s="113"/>
      <c r="H66" s="113"/>
      <c r="I66" s="113"/>
      <c r="J66" s="113"/>
    </row>
    <row r="67" spans="2:10" x14ac:dyDescent="0.25">
      <c r="B67" s="113"/>
      <c r="C67" s="113"/>
      <c r="D67" s="113"/>
      <c r="E67" s="113"/>
      <c r="F67" s="113"/>
      <c r="G67" s="113"/>
      <c r="H67" s="113"/>
      <c r="I67" s="113"/>
      <c r="J67" s="113"/>
    </row>
    <row r="68" spans="2:10" x14ac:dyDescent="0.25">
      <c r="B68" s="113"/>
      <c r="C68" s="113"/>
      <c r="D68" s="113"/>
      <c r="E68" s="113"/>
      <c r="F68" s="113"/>
      <c r="G68" s="113"/>
      <c r="H68" s="113"/>
      <c r="I68" s="113"/>
      <c r="J68" s="113"/>
    </row>
    <row r="69" spans="2:10" x14ac:dyDescent="0.25">
      <c r="B69" s="113"/>
      <c r="C69" s="113"/>
      <c r="D69" s="113"/>
      <c r="E69" s="113"/>
      <c r="F69" s="113"/>
      <c r="G69" s="113"/>
      <c r="H69" s="113"/>
      <c r="I69" s="113"/>
      <c r="J69" s="113"/>
    </row>
    <row r="70" spans="2:10" x14ac:dyDescent="0.25">
      <c r="B70" s="113"/>
      <c r="C70" s="113"/>
      <c r="D70" s="113"/>
      <c r="E70" s="113"/>
      <c r="F70" s="113"/>
      <c r="G70" s="113"/>
      <c r="H70" s="113"/>
      <c r="I70" s="113"/>
      <c r="J70" s="113"/>
    </row>
    <row r="71" spans="2:10" x14ac:dyDescent="0.25">
      <c r="B71" s="113"/>
      <c r="C71" s="113"/>
      <c r="D71" s="113"/>
      <c r="E71" s="113"/>
      <c r="F71" s="113"/>
      <c r="G71" s="113"/>
      <c r="H71" s="113"/>
      <c r="I71" s="113"/>
      <c r="J71" s="113"/>
    </row>
    <row r="72" spans="2:10" x14ac:dyDescent="0.25">
      <c r="B72" s="113"/>
      <c r="C72" s="113"/>
      <c r="D72" s="113"/>
      <c r="E72" s="113"/>
      <c r="F72" s="113"/>
      <c r="G72" s="113"/>
      <c r="H72" s="113"/>
      <c r="I72" s="113"/>
      <c r="J72" s="113"/>
    </row>
    <row r="73" spans="2:10" x14ac:dyDescent="0.25">
      <c r="B73" s="113"/>
      <c r="C73" s="113"/>
      <c r="D73" s="113"/>
      <c r="E73" s="113"/>
      <c r="F73" s="113"/>
      <c r="G73" s="113"/>
      <c r="H73" s="113"/>
      <c r="I73" s="113"/>
      <c r="J73" s="113"/>
    </row>
    <row r="74" spans="2:10" x14ac:dyDescent="0.25">
      <c r="B74" s="113"/>
      <c r="C74" s="113"/>
      <c r="D74" s="113"/>
      <c r="E74" s="113"/>
      <c r="F74" s="113"/>
      <c r="G74" s="113"/>
      <c r="H74" s="113"/>
      <c r="I74" s="113"/>
      <c r="J74" s="113"/>
    </row>
    <row r="75" spans="2:10" x14ac:dyDescent="0.25">
      <c r="B75" s="113"/>
      <c r="C75" s="113"/>
      <c r="D75" s="113"/>
      <c r="E75" s="113"/>
      <c r="F75" s="113"/>
      <c r="G75" s="113"/>
      <c r="H75" s="113"/>
      <c r="I75" s="113"/>
      <c r="J75" s="113"/>
    </row>
    <row r="76" spans="2:10" x14ac:dyDescent="0.25">
      <c r="B76" s="113"/>
      <c r="C76" s="113"/>
      <c r="D76" s="113"/>
      <c r="E76" s="113"/>
      <c r="F76" s="113"/>
      <c r="G76" s="113"/>
      <c r="H76" s="113"/>
      <c r="I76" s="113"/>
      <c r="J76" s="113"/>
    </row>
    <row r="77" spans="2:10" x14ac:dyDescent="0.25">
      <c r="B77" s="113"/>
      <c r="C77" s="113"/>
      <c r="D77" s="113"/>
      <c r="E77" s="113"/>
      <c r="F77" s="113"/>
      <c r="G77" s="113"/>
      <c r="H77" s="113"/>
      <c r="I77" s="113"/>
      <c r="J77" s="113"/>
    </row>
    <row r="78" spans="2:10" x14ac:dyDescent="0.25">
      <c r="B78" s="113"/>
      <c r="C78" s="113"/>
      <c r="D78" s="113"/>
      <c r="E78" s="113"/>
      <c r="F78" s="113"/>
      <c r="G78" s="113"/>
      <c r="H78" s="113"/>
      <c r="I78" s="113"/>
      <c r="J78" s="113"/>
    </row>
    <row r="79" spans="2:10" x14ac:dyDescent="0.25">
      <c r="B79" s="113"/>
      <c r="C79" s="113"/>
      <c r="D79" s="113"/>
      <c r="E79" s="113"/>
      <c r="F79" s="113"/>
      <c r="G79" s="113"/>
      <c r="H79" s="113"/>
      <c r="I79" s="113"/>
      <c r="J79" s="113"/>
    </row>
    <row r="80" spans="2:10" x14ac:dyDescent="0.25">
      <c r="B80" s="113"/>
      <c r="C80" s="113"/>
      <c r="D80" s="113"/>
      <c r="E80" s="113"/>
      <c r="F80" s="113"/>
      <c r="G80" s="113"/>
      <c r="H80" s="113"/>
      <c r="I80" s="113"/>
      <c r="J80" s="113"/>
    </row>
    <row r="81" spans="2:10" x14ac:dyDescent="0.25">
      <c r="B81" s="113"/>
      <c r="C81" s="113"/>
      <c r="D81" s="113"/>
      <c r="E81" s="113"/>
      <c r="F81" s="113"/>
      <c r="G81" s="113"/>
      <c r="H81" s="113"/>
      <c r="I81" s="113"/>
      <c r="J81" s="113"/>
    </row>
    <row r="82" spans="2:10" x14ac:dyDescent="0.25">
      <c r="B82" s="113"/>
      <c r="C82" s="113"/>
      <c r="D82" s="113"/>
      <c r="E82" s="113"/>
      <c r="F82" s="113"/>
      <c r="G82" s="113"/>
      <c r="H82" s="113"/>
      <c r="I82" s="113"/>
      <c r="J82" s="113"/>
    </row>
    <row r="83" spans="2:10" x14ac:dyDescent="0.25">
      <c r="B83" s="113"/>
      <c r="C83" s="113"/>
      <c r="D83" s="113"/>
      <c r="E83" s="113"/>
      <c r="F83" s="113"/>
      <c r="G83" s="113"/>
      <c r="H83" s="113"/>
      <c r="I83" s="113"/>
      <c r="J83" s="113"/>
    </row>
    <row r="84" spans="2:10" x14ac:dyDescent="0.25">
      <c r="B84" s="113"/>
      <c r="C84" s="113"/>
      <c r="D84" s="113"/>
      <c r="E84" s="113"/>
      <c r="F84" s="113"/>
      <c r="G84" s="113"/>
      <c r="H84" s="113"/>
      <c r="I84" s="113"/>
      <c r="J84" s="113"/>
    </row>
    <row r="85" spans="2:10" x14ac:dyDescent="0.25">
      <c r="B85" s="113"/>
      <c r="C85" s="113"/>
      <c r="D85" s="113"/>
      <c r="E85" s="113"/>
      <c r="F85" s="113"/>
      <c r="G85" s="113"/>
      <c r="H85" s="113"/>
      <c r="I85" s="113"/>
      <c r="J85" s="113"/>
    </row>
    <row r="86" spans="2:10" x14ac:dyDescent="0.25">
      <c r="B86" s="113"/>
      <c r="C86" s="113"/>
      <c r="D86" s="113"/>
      <c r="E86" s="113"/>
      <c r="F86" s="113"/>
      <c r="G86" s="113"/>
      <c r="H86" s="113"/>
      <c r="I86" s="113"/>
      <c r="J86" s="113"/>
    </row>
    <row r="87" spans="2:10" x14ac:dyDescent="0.25">
      <c r="B87" s="113"/>
      <c r="C87" s="113"/>
      <c r="D87" s="113"/>
      <c r="E87" s="113"/>
      <c r="F87" s="113"/>
      <c r="G87" s="113"/>
      <c r="H87" s="113"/>
      <c r="I87" s="113"/>
      <c r="J87" s="113"/>
    </row>
    <row r="88" spans="2:10" x14ac:dyDescent="0.25">
      <c r="B88" s="113"/>
      <c r="C88" s="113"/>
      <c r="D88" s="113"/>
      <c r="E88" s="113"/>
      <c r="F88" s="113"/>
      <c r="G88" s="113"/>
      <c r="H88" s="113"/>
      <c r="I88" s="113"/>
      <c r="J88" s="113"/>
    </row>
    <row r="89" spans="2:10" x14ac:dyDescent="0.25">
      <c r="B89" s="113"/>
      <c r="C89" s="113"/>
      <c r="D89" s="113"/>
      <c r="E89" s="113"/>
      <c r="F89" s="113"/>
      <c r="G89" s="113"/>
      <c r="H89" s="113"/>
      <c r="I89" s="113"/>
      <c r="J89" s="113"/>
    </row>
    <row r="90" spans="2:10" x14ac:dyDescent="0.25">
      <c r="B90" s="113"/>
      <c r="C90" s="113"/>
      <c r="D90" s="113"/>
      <c r="E90" s="113"/>
      <c r="F90" s="113"/>
      <c r="G90" s="113"/>
      <c r="H90" s="113"/>
      <c r="I90" s="113"/>
      <c r="J90" s="113"/>
    </row>
    <row r="91" spans="2:10" x14ac:dyDescent="0.25">
      <c r="B91" s="113"/>
      <c r="C91" s="113"/>
      <c r="D91" s="113"/>
      <c r="E91" s="113"/>
      <c r="F91" s="113"/>
      <c r="G91" s="113"/>
      <c r="H91" s="113"/>
      <c r="I91" s="113"/>
      <c r="J91" s="113"/>
    </row>
    <row r="92" spans="2:10" x14ac:dyDescent="0.25">
      <c r="B92" s="113"/>
      <c r="C92" s="113"/>
      <c r="D92" s="113"/>
      <c r="E92" s="113"/>
      <c r="F92" s="113"/>
      <c r="G92" s="113"/>
      <c r="H92" s="113"/>
      <c r="I92" s="113"/>
      <c r="J92" s="113"/>
    </row>
    <row r="93" spans="2:10" x14ac:dyDescent="0.25">
      <c r="B93" s="113"/>
      <c r="C93" s="113"/>
      <c r="D93" s="113"/>
      <c r="E93" s="113"/>
      <c r="F93" s="113"/>
      <c r="G93" s="113"/>
      <c r="H93" s="113"/>
      <c r="I93" s="113"/>
      <c r="J93" s="113"/>
    </row>
    <row r="94" spans="2:10" x14ac:dyDescent="0.25">
      <c r="B94" s="113"/>
      <c r="C94" s="113"/>
      <c r="D94" s="113"/>
      <c r="E94" s="113"/>
      <c r="F94" s="113"/>
      <c r="G94" s="113"/>
      <c r="H94" s="113"/>
      <c r="I94" s="113"/>
      <c r="J94" s="113"/>
    </row>
    <row r="95" spans="2:10" x14ac:dyDescent="0.25">
      <c r="B95" s="113"/>
      <c r="C95" s="113"/>
      <c r="D95" s="113"/>
      <c r="E95" s="113"/>
      <c r="F95" s="113"/>
      <c r="G95" s="113"/>
      <c r="H95" s="113"/>
      <c r="I95" s="113"/>
      <c r="J95" s="113"/>
    </row>
    <row r="96" spans="2:10" x14ac:dyDescent="0.25">
      <c r="B96" s="113"/>
      <c r="C96" s="113"/>
      <c r="D96" s="113"/>
      <c r="E96" s="113"/>
      <c r="F96" s="113"/>
      <c r="G96" s="113"/>
      <c r="H96" s="113"/>
      <c r="I96" s="113"/>
      <c r="J96" s="113"/>
    </row>
    <row r="97" spans="2:10" x14ac:dyDescent="0.25">
      <c r="B97" s="113"/>
      <c r="C97" s="113"/>
      <c r="D97" s="113"/>
      <c r="E97" s="113"/>
      <c r="F97" s="113"/>
      <c r="G97" s="113"/>
      <c r="H97" s="113"/>
      <c r="I97" s="113"/>
      <c r="J97" s="113"/>
    </row>
    <row r="98" spans="2:10" x14ac:dyDescent="0.25">
      <c r="B98" s="113"/>
      <c r="C98" s="113"/>
      <c r="D98" s="113"/>
      <c r="E98" s="113"/>
      <c r="F98" s="113"/>
      <c r="G98" s="113"/>
      <c r="H98" s="113"/>
      <c r="I98" s="113"/>
      <c r="J98" s="113"/>
    </row>
    <row r="99" spans="2:10" x14ac:dyDescent="0.25">
      <c r="B99" s="113"/>
      <c r="C99" s="113"/>
      <c r="D99" s="113"/>
      <c r="E99" s="113"/>
      <c r="F99" s="113"/>
      <c r="G99" s="113"/>
      <c r="H99" s="113"/>
      <c r="I99" s="113"/>
      <c r="J99" s="113"/>
    </row>
    <row r="100" spans="2:10" x14ac:dyDescent="0.25">
      <c r="B100" s="113"/>
      <c r="C100" s="113"/>
      <c r="D100" s="113"/>
      <c r="E100" s="113"/>
      <c r="F100" s="113"/>
      <c r="G100" s="113"/>
      <c r="H100" s="113"/>
      <c r="I100" s="113"/>
      <c r="J100" s="113"/>
    </row>
    <row r="101" spans="2:10" x14ac:dyDescent="0.25">
      <c r="B101" s="113"/>
      <c r="C101" s="113"/>
      <c r="D101" s="113"/>
      <c r="E101" s="113"/>
      <c r="F101" s="113"/>
      <c r="G101" s="113"/>
      <c r="H101" s="113"/>
      <c r="I101" s="113"/>
      <c r="J101" s="113"/>
    </row>
    <row r="102" spans="2:10" x14ac:dyDescent="0.25">
      <c r="B102" s="113"/>
      <c r="C102" s="113"/>
      <c r="D102" s="113"/>
      <c r="E102" s="113"/>
      <c r="F102" s="113"/>
      <c r="G102" s="113"/>
      <c r="H102" s="113"/>
      <c r="I102" s="113"/>
      <c r="J102" s="113"/>
    </row>
    <row r="103" spans="2:10" x14ac:dyDescent="0.25">
      <c r="B103" s="113"/>
      <c r="C103" s="113"/>
      <c r="D103" s="113"/>
      <c r="E103" s="113"/>
      <c r="F103" s="113"/>
      <c r="G103" s="113"/>
      <c r="H103" s="113"/>
      <c r="I103" s="113"/>
      <c r="J103" s="113"/>
    </row>
    <row r="104" spans="2:10" x14ac:dyDescent="0.25">
      <c r="B104" s="113"/>
      <c r="C104" s="113"/>
      <c r="D104" s="113"/>
      <c r="E104" s="113"/>
      <c r="F104" s="113"/>
      <c r="G104" s="113"/>
      <c r="H104" s="113"/>
      <c r="I104" s="113"/>
      <c r="J104" s="113"/>
    </row>
    <row r="105" spans="2:10" x14ac:dyDescent="0.25">
      <c r="B105" s="113"/>
      <c r="C105" s="113"/>
      <c r="D105" s="113"/>
      <c r="E105" s="113"/>
      <c r="F105" s="113"/>
      <c r="G105" s="113"/>
      <c r="H105" s="113"/>
      <c r="I105" s="113"/>
      <c r="J105" s="113"/>
    </row>
    <row r="106" spans="2:10" x14ac:dyDescent="0.25">
      <c r="B106" s="113"/>
      <c r="C106" s="113"/>
      <c r="D106" s="113"/>
      <c r="E106" s="113"/>
      <c r="F106" s="113"/>
      <c r="G106" s="113"/>
      <c r="H106" s="113"/>
      <c r="I106" s="113"/>
      <c r="J106" s="113"/>
    </row>
    <row r="107" spans="2:10" x14ac:dyDescent="0.25">
      <c r="B107" s="113"/>
      <c r="C107" s="113"/>
      <c r="D107" s="113"/>
      <c r="E107" s="113"/>
      <c r="F107" s="113"/>
      <c r="G107" s="113"/>
      <c r="H107" s="113"/>
      <c r="I107" s="113"/>
      <c r="J107" s="113"/>
    </row>
    <row r="108" spans="2:10" x14ac:dyDescent="0.25">
      <c r="B108" s="113"/>
      <c r="C108" s="113"/>
      <c r="D108" s="113"/>
      <c r="E108" s="113"/>
      <c r="F108" s="113"/>
      <c r="G108" s="113"/>
      <c r="H108" s="113"/>
      <c r="I108" s="113"/>
      <c r="J108" s="113"/>
    </row>
    <row r="109" spans="2:10" x14ac:dyDescent="0.25">
      <c r="B109" s="113"/>
      <c r="C109" s="113"/>
      <c r="D109" s="113"/>
      <c r="E109" s="113"/>
      <c r="F109" s="113"/>
      <c r="G109" s="113"/>
      <c r="H109" s="113"/>
      <c r="I109" s="113"/>
      <c r="J109" s="113"/>
    </row>
    <row r="110" spans="2:10" x14ac:dyDescent="0.25">
      <c r="B110" s="113"/>
      <c r="C110" s="113"/>
      <c r="D110" s="113"/>
      <c r="E110" s="113"/>
      <c r="F110" s="113"/>
      <c r="G110" s="113"/>
      <c r="H110" s="113"/>
      <c r="I110" s="113"/>
      <c r="J110" s="113"/>
    </row>
    <row r="111" spans="2:10" x14ac:dyDescent="0.25">
      <c r="B111" s="113"/>
      <c r="C111" s="113"/>
      <c r="D111" s="113"/>
      <c r="E111" s="113"/>
      <c r="F111" s="113"/>
      <c r="G111" s="113"/>
      <c r="H111" s="113"/>
      <c r="I111" s="113"/>
      <c r="J111" s="113"/>
    </row>
    <row r="112" spans="2:10" x14ac:dyDescent="0.25">
      <c r="B112" s="113"/>
      <c r="C112" s="113"/>
      <c r="D112" s="113"/>
      <c r="E112" s="113"/>
      <c r="F112" s="113"/>
      <c r="G112" s="113"/>
      <c r="H112" s="113"/>
      <c r="I112" s="113"/>
      <c r="J112" s="113"/>
    </row>
    <row r="113" spans="2:10" x14ac:dyDescent="0.25">
      <c r="B113" s="113"/>
      <c r="C113" s="113"/>
      <c r="D113" s="113"/>
      <c r="E113" s="113"/>
      <c r="F113" s="113"/>
      <c r="G113" s="113"/>
      <c r="H113" s="113"/>
      <c r="I113" s="113"/>
      <c r="J113" s="113"/>
    </row>
    <row r="114" spans="2:10" x14ac:dyDescent="0.25">
      <c r="B114" s="113"/>
      <c r="C114" s="113"/>
      <c r="D114" s="113"/>
      <c r="E114" s="113"/>
      <c r="F114" s="113"/>
      <c r="G114" s="113"/>
      <c r="H114" s="113"/>
      <c r="I114" s="113"/>
      <c r="J114" s="113"/>
    </row>
    <row r="115" spans="2:10" x14ac:dyDescent="0.25">
      <c r="B115" s="113"/>
      <c r="C115" s="113"/>
      <c r="D115" s="113"/>
      <c r="E115" s="113"/>
      <c r="F115" s="113"/>
      <c r="G115" s="113"/>
      <c r="H115" s="113"/>
      <c r="I115" s="113"/>
      <c r="J115" s="113"/>
    </row>
    <row r="116" spans="2:10" x14ac:dyDescent="0.25">
      <c r="B116" s="113"/>
      <c r="C116" s="113"/>
      <c r="D116" s="113"/>
      <c r="E116" s="113"/>
      <c r="F116" s="113"/>
      <c r="G116" s="113"/>
      <c r="H116" s="113"/>
      <c r="I116" s="113"/>
      <c r="J116" s="113"/>
    </row>
    <row r="117" spans="2:10" x14ac:dyDescent="0.25">
      <c r="B117" s="113"/>
      <c r="C117" s="113"/>
      <c r="D117" s="113"/>
      <c r="E117" s="113"/>
      <c r="F117" s="113"/>
      <c r="G117" s="113"/>
      <c r="H117" s="113"/>
      <c r="I117" s="113"/>
      <c r="J117" s="113"/>
    </row>
    <row r="118" spans="2:10" x14ac:dyDescent="0.25">
      <c r="B118" s="113"/>
      <c r="C118" s="113"/>
      <c r="D118" s="113"/>
      <c r="E118" s="113"/>
      <c r="F118" s="113"/>
      <c r="G118" s="113"/>
      <c r="H118" s="113"/>
      <c r="I118" s="113"/>
      <c r="J118" s="113"/>
    </row>
    <row r="119" spans="2:10" x14ac:dyDescent="0.25">
      <c r="B119" s="113"/>
      <c r="C119" s="113"/>
      <c r="D119" s="113"/>
      <c r="E119" s="113"/>
      <c r="F119" s="113"/>
      <c r="G119" s="113"/>
      <c r="H119" s="113"/>
      <c r="I119" s="113"/>
      <c r="J119" s="113"/>
    </row>
    <row r="120" spans="2:10" x14ac:dyDescent="0.25">
      <c r="B120" s="113"/>
      <c r="C120" s="113"/>
      <c r="D120" s="113"/>
      <c r="E120" s="113"/>
      <c r="F120" s="113"/>
      <c r="G120" s="113"/>
      <c r="H120" s="113"/>
      <c r="I120" s="113"/>
      <c r="J120" s="113"/>
    </row>
  </sheetData>
  <mergeCells count="7">
    <mergeCell ref="A1:J1"/>
    <mergeCell ref="A2:J2"/>
    <mergeCell ref="A3:J3"/>
    <mergeCell ref="A4:A5"/>
    <mergeCell ref="I4:I5"/>
    <mergeCell ref="J4:J5"/>
    <mergeCell ref="F4:H4"/>
  </mergeCells>
  <phoneticPr fontId="18" type="noConversion"/>
  <pageMargins left="0.92" right="0.75" top="0.89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14" sqref="E14"/>
    </sheetView>
  </sheetViews>
  <sheetFormatPr defaultRowHeight="12.75" x14ac:dyDescent="0.2"/>
  <cols>
    <col min="1" max="1" width="42.42578125" customWidth="1"/>
    <col min="2" max="2" width="19.42578125" customWidth="1"/>
    <col min="3" max="3" width="24.5703125" customWidth="1"/>
  </cols>
  <sheetData>
    <row r="1" spans="1:24" ht="12" customHeight="1" x14ac:dyDescent="0.25">
      <c r="A1" s="205"/>
      <c r="B1" s="205"/>
      <c r="C1" s="205"/>
    </row>
    <row r="2" spans="1:24" ht="15.75" customHeight="1" x14ac:dyDescent="0.3">
      <c r="A2" s="147" t="s">
        <v>272</v>
      </c>
      <c r="B2" s="147"/>
      <c r="C2" s="147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15.75" customHeight="1" x14ac:dyDescent="0.3">
      <c r="A3" s="147" t="s">
        <v>244</v>
      </c>
      <c r="B3" s="147"/>
      <c r="C3" s="147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s="22" customFormat="1" ht="14.85" customHeight="1" x14ac:dyDescent="0.25">
      <c r="A4" s="205" t="s">
        <v>202</v>
      </c>
      <c r="B4" s="205"/>
      <c r="C4" s="205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s="22" customFormat="1" ht="14.85" customHeight="1" x14ac:dyDescent="0.25">
      <c r="A5" s="24"/>
      <c r="B5" s="77"/>
      <c r="C5" s="77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s="22" customFormat="1" ht="11.25" customHeight="1" x14ac:dyDescent="0.25">
      <c r="A6" s="212"/>
      <c r="B6" s="206" t="s">
        <v>224</v>
      </c>
      <c r="C6" s="20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ht="8.25" customHeight="1" x14ac:dyDescent="0.2">
      <c r="A7" s="213"/>
      <c r="B7" s="208"/>
      <c r="C7" s="209"/>
    </row>
    <row r="8" spans="1:24" ht="13.5" hidden="1" customHeight="1" x14ac:dyDescent="0.2">
      <c r="A8" s="213"/>
      <c r="B8" s="208"/>
      <c r="C8" s="209"/>
    </row>
    <row r="9" spans="1:24" ht="13.5" hidden="1" customHeight="1" x14ac:dyDescent="0.2">
      <c r="A9" s="213"/>
      <c r="B9" s="208"/>
      <c r="C9" s="209"/>
    </row>
    <row r="10" spans="1:24" ht="2.25" hidden="1" customHeight="1" x14ac:dyDescent="0.2">
      <c r="A10" s="213"/>
      <c r="B10" s="208"/>
      <c r="C10" s="209"/>
    </row>
    <row r="11" spans="1:24" ht="2.25" customHeight="1" x14ac:dyDescent="0.2">
      <c r="A11" s="213"/>
      <c r="B11" s="208"/>
      <c r="C11" s="209"/>
    </row>
    <row r="12" spans="1:24" ht="33.75" customHeight="1" x14ac:dyDescent="0.2">
      <c r="A12" s="213"/>
      <c r="B12" s="210"/>
      <c r="C12" s="211"/>
      <c r="D12" s="73"/>
    </row>
    <row r="13" spans="1:24" ht="37.5" customHeight="1" x14ac:dyDescent="0.2">
      <c r="A13" s="63"/>
      <c r="B13" s="64" t="s">
        <v>170</v>
      </c>
      <c r="C13" s="59" t="s">
        <v>252</v>
      </c>
      <c r="D13" s="73"/>
    </row>
    <row r="14" spans="1:24" ht="15" customHeight="1" x14ac:dyDescent="0.25">
      <c r="A14" s="137" t="s">
        <v>253</v>
      </c>
      <c r="B14" s="81">
        <v>4295.1000000000004</v>
      </c>
      <c r="C14" s="81">
        <v>100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spans="1:24" ht="15" customHeight="1" x14ac:dyDescent="0.25">
      <c r="A15" s="137"/>
      <c r="B15" s="81"/>
      <c r="C15" s="85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</row>
    <row r="16" spans="1:24" ht="15" customHeight="1" x14ac:dyDescent="0.25">
      <c r="A16" s="138" t="s">
        <v>254</v>
      </c>
      <c r="B16" s="85">
        <v>89.8</v>
      </c>
      <c r="C16" s="85">
        <f>ROUND(B16/B$14*100,1)</f>
        <v>2.1</v>
      </c>
      <c r="D16" s="23"/>
      <c r="E16" s="139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3" ht="31.5" x14ac:dyDescent="0.25">
      <c r="A17" s="138" t="s">
        <v>255</v>
      </c>
      <c r="B17" s="85">
        <v>921.2</v>
      </c>
      <c r="C17" s="85">
        <f t="shared" ref="C17:C36" si="0">ROUND(B17/B$14*100,1)</f>
        <v>21.4</v>
      </c>
    </row>
    <row r="18" spans="1:3" ht="15.75" x14ac:dyDescent="0.25">
      <c r="A18" s="140" t="s">
        <v>220</v>
      </c>
      <c r="B18" s="85"/>
      <c r="C18" s="85"/>
    </row>
    <row r="19" spans="1:3" ht="15.75" x14ac:dyDescent="0.25">
      <c r="A19" s="140" t="s">
        <v>256</v>
      </c>
      <c r="B19" s="85">
        <v>760.1</v>
      </c>
      <c r="C19" s="85">
        <f t="shared" si="0"/>
        <v>17.7</v>
      </c>
    </row>
    <row r="20" spans="1:3" ht="15.75" x14ac:dyDescent="0.25">
      <c r="A20" s="140" t="s">
        <v>257</v>
      </c>
      <c r="B20" s="85">
        <v>111.7</v>
      </c>
      <c r="C20" s="85">
        <f t="shared" si="0"/>
        <v>2.6</v>
      </c>
    </row>
    <row r="21" spans="1:3" ht="31.5" x14ac:dyDescent="0.25">
      <c r="A21" s="140" t="s">
        <v>258</v>
      </c>
      <c r="B21" s="85">
        <v>12.4</v>
      </c>
      <c r="C21" s="85">
        <f t="shared" si="0"/>
        <v>0.3</v>
      </c>
    </row>
    <row r="22" spans="1:3" ht="15.75" x14ac:dyDescent="0.25">
      <c r="A22" s="138" t="s">
        <v>137</v>
      </c>
      <c r="B22" s="85">
        <v>1230.9000000000001</v>
      </c>
      <c r="C22" s="85">
        <f t="shared" si="0"/>
        <v>28.7</v>
      </c>
    </row>
    <row r="23" spans="1:3" ht="15.75" x14ac:dyDescent="0.25">
      <c r="A23" s="140" t="s">
        <v>220</v>
      </c>
      <c r="B23" s="85"/>
      <c r="C23" s="85"/>
    </row>
    <row r="24" spans="1:3" ht="15.75" x14ac:dyDescent="0.25">
      <c r="A24" s="140" t="s">
        <v>259</v>
      </c>
      <c r="B24" s="85">
        <v>21.9</v>
      </c>
      <c r="C24" s="85">
        <f t="shared" si="0"/>
        <v>0.5</v>
      </c>
    </row>
    <row r="25" spans="1:3" ht="15.75" x14ac:dyDescent="0.25">
      <c r="A25" s="140" t="s">
        <v>260</v>
      </c>
      <c r="B25" s="85">
        <v>4.9000000000000004</v>
      </c>
      <c r="C25" s="85">
        <f t="shared" si="0"/>
        <v>0.1</v>
      </c>
    </row>
    <row r="26" spans="1:3" ht="15.75" x14ac:dyDescent="0.25">
      <c r="A26" s="140" t="s">
        <v>261</v>
      </c>
      <c r="B26" s="85">
        <v>0.1</v>
      </c>
      <c r="C26" s="85">
        <f t="shared" si="0"/>
        <v>0</v>
      </c>
    </row>
    <row r="27" spans="1:3" ht="31.5" x14ac:dyDescent="0.25">
      <c r="A27" s="140" t="s">
        <v>262</v>
      </c>
      <c r="B27" s="85">
        <v>66.400000000000006</v>
      </c>
      <c r="C27" s="85">
        <f t="shared" si="0"/>
        <v>1.5</v>
      </c>
    </row>
    <row r="28" spans="1:3" ht="31.5" x14ac:dyDescent="0.25">
      <c r="A28" s="140" t="s">
        <v>263</v>
      </c>
      <c r="B28" s="85">
        <v>38.799999999999997</v>
      </c>
      <c r="C28" s="85">
        <f t="shared" si="0"/>
        <v>0.9</v>
      </c>
    </row>
    <row r="29" spans="1:3" ht="31.5" x14ac:dyDescent="0.25">
      <c r="A29" s="140" t="s">
        <v>264</v>
      </c>
      <c r="B29" s="85">
        <v>50.2</v>
      </c>
      <c r="C29" s="85">
        <f t="shared" si="0"/>
        <v>1.2</v>
      </c>
    </row>
    <row r="30" spans="1:3" ht="15.75" x14ac:dyDescent="0.25">
      <c r="A30" s="140" t="s">
        <v>265</v>
      </c>
      <c r="B30" s="85">
        <v>1004.6</v>
      </c>
      <c r="C30" s="85">
        <f t="shared" si="0"/>
        <v>23.4</v>
      </c>
    </row>
    <row r="31" spans="1:3" ht="31.5" x14ac:dyDescent="0.25">
      <c r="A31" s="140" t="s">
        <v>266</v>
      </c>
      <c r="B31" s="85">
        <v>2.4</v>
      </c>
      <c r="C31" s="85">
        <f t="shared" si="0"/>
        <v>0.1</v>
      </c>
    </row>
    <row r="32" spans="1:3" ht="31.5" x14ac:dyDescent="0.25">
      <c r="A32" s="138" t="s">
        <v>267</v>
      </c>
      <c r="B32" s="85">
        <v>1838.9</v>
      </c>
      <c r="C32" s="85">
        <f t="shared" si="0"/>
        <v>42.8</v>
      </c>
    </row>
    <row r="33" spans="1:3" ht="31.5" x14ac:dyDescent="0.25">
      <c r="A33" s="138" t="s">
        <v>268</v>
      </c>
      <c r="B33" s="85">
        <v>8.9</v>
      </c>
      <c r="C33" s="85">
        <f t="shared" si="0"/>
        <v>0.2</v>
      </c>
    </row>
    <row r="34" spans="1:3" ht="15.75" x14ac:dyDescent="0.25">
      <c r="A34" s="138" t="s">
        <v>130</v>
      </c>
      <c r="B34" s="85">
        <v>12.2</v>
      </c>
      <c r="C34" s="85">
        <f t="shared" si="0"/>
        <v>0.3</v>
      </c>
    </row>
    <row r="35" spans="1:3" ht="31.5" x14ac:dyDescent="0.25">
      <c r="A35" s="138" t="s">
        <v>269</v>
      </c>
      <c r="B35" s="85">
        <v>166.5</v>
      </c>
      <c r="C35" s="85">
        <f t="shared" si="0"/>
        <v>3.9</v>
      </c>
    </row>
    <row r="36" spans="1:3" ht="15.75" x14ac:dyDescent="0.25">
      <c r="A36" s="138" t="s">
        <v>131</v>
      </c>
      <c r="B36" s="85">
        <f>B14-B16-B17-B22-B32-B33-B34-B35</f>
        <v>26.700000000000188</v>
      </c>
      <c r="C36" s="85">
        <f t="shared" si="0"/>
        <v>0.6</v>
      </c>
    </row>
    <row r="37" spans="1:3" ht="15.75" x14ac:dyDescent="0.25">
      <c r="A37" s="141"/>
      <c r="C37" s="85"/>
    </row>
    <row r="38" spans="1:3" x14ac:dyDescent="0.2">
      <c r="A38" s="141"/>
    </row>
    <row r="39" spans="1:3" x14ac:dyDescent="0.2">
      <c r="A39" s="141"/>
    </row>
    <row r="40" spans="1:3" x14ac:dyDescent="0.2">
      <c r="A40" s="141"/>
    </row>
    <row r="41" spans="1:3" x14ac:dyDescent="0.2">
      <c r="A41" s="141"/>
    </row>
  </sheetData>
  <mergeCells count="6">
    <mergeCell ref="A4:C4"/>
    <mergeCell ref="B6:C12"/>
    <mergeCell ref="A6:A12"/>
    <mergeCell ref="A1:C1"/>
    <mergeCell ref="A2:C2"/>
    <mergeCell ref="A3:C3"/>
  </mergeCells>
  <phoneticPr fontId="18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workbookViewId="0">
      <selection activeCell="F13" sqref="F13"/>
    </sheetView>
  </sheetViews>
  <sheetFormatPr defaultRowHeight="12.75" x14ac:dyDescent="0.2"/>
  <cols>
    <col min="1" max="1" width="42.42578125" customWidth="1"/>
    <col min="2" max="2" width="20.7109375" customWidth="1"/>
    <col min="3" max="3" width="26.140625" customWidth="1"/>
  </cols>
  <sheetData>
    <row r="1" spans="1:24" ht="12" customHeight="1" x14ac:dyDescent="0.25">
      <c r="A1" s="205"/>
      <c r="B1" s="205"/>
      <c r="C1" s="205"/>
    </row>
    <row r="2" spans="1:24" ht="15.75" customHeight="1" x14ac:dyDescent="0.3">
      <c r="A2" s="147" t="s">
        <v>273</v>
      </c>
      <c r="B2" s="147"/>
      <c r="C2" s="147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15.75" customHeight="1" x14ac:dyDescent="0.3">
      <c r="A3" s="147" t="s">
        <v>244</v>
      </c>
      <c r="B3" s="147"/>
      <c r="C3" s="147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s="22" customFormat="1" ht="14.85" customHeight="1" x14ac:dyDescent="0.25">
      <c r="A4" s="205" t="s">
        <v>202</v>
      </c>
      <c r="B4" s="205"/>
      <c r="C4" s="205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s="22" customFormat="1" ht="14.85" customHeight="1" x14ac:dyDescent="0.25">
      <c r="A5" s="24"/>
      <c r="B5" s="25"/>
      <c r="C5" s="2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s="22" customFormat="1" ht="11.25" customHeight="1" x14ac:dyDescent="0.25">
      <c r="A6" s="212"/>
      <c r="B6" s="206" t="s">
        <v>223</v>
      </c>
      <c r="C6" s="20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ht="24" customHeight="1" x14ac:dyDescent="0.2">
      <c r="A7" s="213"/>
      <c r="B7" s="208"/>
      <c r="C7" s="209"/>
    </row>
    <row r="8" spans="1:24" ht="13.5" hidden="1" customHeight="1" x14ac:dyDescent="0.2">
      <c r="A8" s="213"/>
      <c r="B8" s="208"/>
      <c r="C8" s="209"/>
    </row>
    <row r="9" spans="1:24" ht="13.5" hidden="1" customHeight="1" x14ac:dyDescent="0.2">
      <c r="A9" s="213"/>
      <c r="B9" s="208"/>
      <c r="C9" s="209"/>
    </row>
    <row r="10" spans="1:24" ht="2.25" hidden="1" customHeight="1" x14ac:dyDescent="0.2">
      <c r="A10" s="213"/>
      <c r="B10" s="214"/>
      <c r="C10" s="215"/>
    </row>
    <row r="11" spans="1:24" ht="6" hidden="1" customHeight="1" x14ac:dyDescent="0.2">
      <c r="A11" s="213"/>
      <c r="B11" s="214"/>
      <c r="C11" s="215"/>
    </row>
    <row r="12" spans="1:24" ht="34.5" customHeight="1" x14ac:dyDescent="0.2">
      <c r="A12" s="63"/>
      <c r="B12" s="78" t="s">
        <v>170</v>
      </c>
      <c r="C12" s="58" t="s">
        <v>252</v>
      </c>
      <c r="D12" s="73"/>
    </row>
    <row r="13" spans="1:24" ht="15" customHeight="1" x14ac:dyDescent="0.25">
      <c r="A13" s="137" t="s">
        <v>253</v>
      </c>
      <c r="B13" s="51">
        <v>197618</v>
      </c>
      <c r="C13" s="81">
        <v>100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</row>
    <row r="14" spans="1:24" ht="15" customHeight="1" x14ac:dyDescent="0.25">
      <c r="A14" s="137"/>
      <c r="B14" s="81"/>
      <c r="C14" s="85"/>
      <c r="D14" s="23"/>
      <c r="E14" s="139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spans="1:24" ht="15" customHeight="1" x14ac:dyDescent="0.25">
      <c r="A15" s="138" t="s">
        <v>254</v>
      </c>
      <c r="B15" s="85">
        <v>974.1</v>
      </c>
      <c r="C15" s="85">
        <f>ROUND(B15/B$13*100,1)</f>
        <v>0.5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4" ht="31.5" x14ac:dyDescent="0.25">
      <c r="A16" s="138" t="s">
        <v>255</v>
      </c>
      <c r="B16" s="85">
        <v>4282.3999999999996</v>
      </c>
      <c r="C16" s="85">
        <f t="shared" ref="C16:C35" si="0">ROUND(B16/B$13*100,1)</f>
        <v>2.2000000000000002</v>
      </c>
    </row>
    <row r="17" spans="1:3" ht="15.75" x14ac:dyDescent="0.25">
      <c r="A17" s="140" t="s">
        <v>220</v>
      </c>
      <c r="B17" s="85"/>
      <c r="C17" s="85"/>
    </row>
    <row r="18" spans="1:3" ht="15.75" x14ac:dyDescent="0.25">
      <c r="A18" s="140" t="s">
        <v>256</v>
      </c>
      <c r="B18" s="85">
        <v>1057.5999999999999</v>
      </c>
      <c r="C18" s="85">
        <f t="shared" si="0"/>
        <v>0.5</v>
      </c>
    </row>
    <row r="19" spans="1:3" ht="15.75" x14ac:dyDescent="0.25">
      <c r="A19" s="140" t="s">
        <v>257</v>
      </c>
      <c r="B19" s="85">
        <v>1533.7</v>
      </c>
      <c r="C19" s="85">
        <f t="shared" si="0"/>
        <v>0.8</v>
      </c>
    </row>
    <row r="20" spans="1:3" ht="31.5" x14ac:dyDescent="0.25">
      <c r="A20" s="140" t="s">
        <v>258</v>
      </c>
      <c r="B20" s="85">
        <v>113.8</v>
      </c>
      <c r="C20" s="85">
        <f t="shared" si="0"/>
        <v>0.1</v>
      </c>
    </row>
    <row r="21" spans="1:3" ht="15.75" x14ac:dyDescent="0.25">
      <c r="A21" s="138" t="s">
        <v>137</v>
      </c>
      <c r="B21" s="85">
        <v>82082.600000000006</v>
      </c>
      <c r="C21" s="85">
        <f t="shared" si="0"/>
        <v>41.5</v>
      </c>
    </row>
    <row r="22" spans="1:3" ht="15.75" x14ac:dyDescent="0.25">
      <c r="A22" s="140" t="s">
        <v>220</v>
      </c>
      <c r="B22" s="85"/>
      <c r="C22" s="85"/>
    </row>
    <row r="23" spans="1:3" ht="15.75" x14ac:dyDescent="0.25">
      <c r="A23" s="140" t="s">
        <v>259</v>
      </c>
      <c r="B23" s="85">
        <v>2041.2</v>
      </c>
      <c r="C23" s="85">
        <f t="shared" si="0"/>
        <v>1</v>
      </c>
    </row>
    <row r="24" spans="1:3" ht="15.75" x14ac:dyDescent="0.25">
      <c r="A24" s="140" t="s">
        <v>260</v>
      </c>
      <c r="B24" s="85">
        <v>462</v>
      </c>
      <c r="C24" s="85">
        <f t="shared" si="0"/>
        <v>0.2</v>
      </c>
    </row>
    <row r="25" spans="1:3" ht="15.75" x14ac:dyDescent="0.25">
      <c r="A25" s="140" t="s">
        <v>261</v>
      </c>
      <c r="B25" s="85">
        <v>15.3</v>
      </c>
      <c r="C25" s="85">
        <f t="shared" si="0"/>
        <v>0</v>
      </c>
    </row>
    <row r="26" spans="1:3" ht="31.5" x14ac:dyDescent="0.25">
      <c r="A26" s="140" t="s">
        <v>262</v>
      </c>
      <c r="B26" s="85">
        <v>4823.8</v>
      </c>
      <c r="C26" s="85">
        <f t="shared" si="0"/>
        <v>2.4</v>
      </c>
    </row>
    <row r="27" spans="1:3" ht="31.5" x14ac:dyDescent="0.25">
      <c r="A27" s="140" t="s">
        <v>263</v>
      </c>
      <c r="B27" s="85">
        <v>4941.5</v>
      </c>
      <c r="C27" s="85">
        <f t="shared" si="0"/>
        <v>2.5</v>
      </c>
    </row>
    <row r="28" spans="1:3" ht="31.5" x14ac:dyDescent="0.25">
      <c r="A28" s="140" t="s">
        <v>264</v>
      </c>
      <c r="B28" s="85">
        <v>6141.5</v>
      </c>
      <c r="C28" s="85">
        <f t="shared" si="0"/>
        <v>3.1</v>
      </c>
    </row>
    <row r="29" spans="1:3" ht="15.75" x14ac:dyDescent="0.25">
      <c r="A29" s="140" t="s">
        <v>265</v>
      </c>
      <c r="B29" s="85">
        <v>60520.6</v>
      </c>
      <c r="C29" s="85">
        <f t="shared" si="0"/>
        <v>30.6</v>
      </c>
    </row>
    <row r="30" spans="1:3" ht="31.5" x14ac:dyDescent="0.25">
      <c r="A30" s="140" t="s">
        <v>266</v>
      </c>
      <c r="B30" s="85">
        <v>57.8</v>
      </c>
      <c r="C30" s="85">
        <f t="shared" si="0"/>
        <v>0</v>
      </c>
    </row>
    <row r="31" spans="1:3" ht="31.5" x14ac:dyDescent="0.25">
      <c r="A31" s="138" t="s">
        <v>267</v>
      </c>
      <c r="B31" s="85">
        <v>104413.6</v>
      </c>
      <c r="C31" s="85">
        <f t="shared" si="0"/>
        <v>52.8</v>
      </c>
    </row>
    <row r="32" spans="1:3" ht="31.5" x14ac:dyDescent="0.25">
      <c r="A32" s="138" t="s">
        <v>268</v>
      </c>
      <c r="B32" s="85">
        <v>181.5</v>
      </c>
      <c r="C32" s="85">
        <f t="shared" si="0"/>
        <v>0.1</v>
      </c>
    </row>
    <row r="33" spans="1:3" ht="15.75" x14ac:dyDescent="0.25">
      <c r="A33" s="138" t="s">
        <v>130</v>
      </c>
      <c r="B33" s="85">
        <v>585.6</v>
      </c>
      <c r="C33" s="85">
        <f t="shared" si="0"/>
        <v>0.3</v>
      </c>
    </row>
    <row r="34" spans="1:3" ht="31.5" x14ac:dyDescent="0.25">
      <c r="A34" s="138" t="s">
        <v>269</v>
      </c>
      <c r="B34" s="85">
        <v>4332.6000000000004</v>
      </c>
      <c r="C34" s="85">
        <f t="shared" si="0"/>
        <v>2.2000000000000002</v>
      </c>
    </row>
    <row r="35" spans="1:3" ht="15.75" x14ac:dyDescent="0.25">
      <c r="A35" s="138" t="s">
        <v>131</v>
      </c>
      <c r="B35" s="85">
        <f>B13-B15-B16-B21-B31-B32-B33-B34</f>
        <v>765.59999999998763</v>
      </c>
      <c r="C35" s="85">
        <f t="shared" si="0"/>
        <v>0.4</v>
      </c>
    </row>
    <row r="36" spans="1:3" ht="15.75" x14ac:dyDescent="0.25">
      <c r="A36" s="141"/>
      <c r="B36" s="85"/>
    </row>
    <row r="37" spans="1:3" ht="15.75" x14ac:dyDescent="0.25">
      <c r="A37" s="141"/>
      <c r="B37" s="85"/>
    </row>
    <row r="38" spans="1:3" ht="15.75" x14ac:dyDescent="0.25">
      <c r="A38" s="141"/>
      <c r="B38" s="85"/>
    </row>
    <row r="39" spans="1:3" ht="15.75" x14ac:dyDescent="0.25">
      <c r="A39" s="141"/>
      <c r="B39" s="85"/>
    </row>
    <row r="40" spans="1:3" ht="15.75" x14ac:dyDescent="0.25">
      <c r="A40" s="141"/>
      <c r="B40" s="85"/>
    </row>
  </sheetData>
  <mergeCells count="7">
    <mergeCell ref="A3:C3"/>
    <mergeCell ref="A4:C4"/>
    <mergeCell ref="B6:C10"/>
    <mergeCell ref="B11:C11"/>
    <mergeCell ref="A6:A11"/>
    <mergeCell ref="A1:C1"/>
    <mergeCell ref="A2:C2"/>
  </mergeCells>
  <phoneticPr fontId="18" type="noConversion"/>
  <pageMargins left="0.62" right="0.27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8"/>
  <sheetViews>
    <sheetView workbookViewId="0">
      <selection activeCell="J47" sqref="J47"/>
    </sheetView>
  </sheetViews>
  <sheetFormatPr defaultRowHeight="12.75" x14ac:dyDescent="0.2"/>
  <cols>
    <col min="1" max="1" width="24.42578125" customWidth="1"/>
    <col min="2" max="2" width="8" hidden="1" customWidth="1"/>
    <col min="3" max="3" width="8.28515625" hidden="1" customWidth="1"/>
    <col min="4" max="5" width="6.42578125" hidden="1" customWidth="1"/>
    <col min="6" max="6" width="6.5703125" hidden="1" customWidth="1"/>
    <col min="7" max="7" width="6.85546875" hidden="1" customWidth="1"/>
    <col min="8" max="8" width="9.140625" hidden="1" customWidth="1"/>
    <col min="9" max="9" width="8.28515625" customWidth="1"/>
    <col min="10" max="10" width="7.140625" hidden="1" customWidth="1"/>
    <col min="11" max="11" width="8" hidden="1" customWidth="1"/>
    <col min="12" max="12" width="6.42578125" hidden="1" customWidth="1"/>
    <col min="13" max="16" width="8.28515625" customWidth="1"/>
    <col min="17" max="18" width="8.140625" customWidth="1"/>
    <col min="20" max="20" width="12.42578125" hidden="1" customWidth="1"/>
  </cols>
  <sheetData>
    <row r="1" spans="1:22" ht="15" customHeight="1" x14ac:dyDescent="0.3">
      <c r="A1" s="147" t="s">
        <v>229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</row>
    <row r="2" spans="1:22" ht="15" customHeight="1" x14ac:dyDescent="0.3">
      <c r="A2" s="216" t="s">
        <v>230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</row>
    <row r="3" spans="1:22" ht="4.5" customHeight="1" x14ac:dyDescent="0.3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</row>
    <row r="4" spans="1:22" ht="12.75" customHeight="1" x14ac:dyDescent="0.25">
      <c r="A4" s="68"/>
      <c r="B4" s="18"/>
      <c r="C4" s="18"/>
      <c r="D4" s="18"/>
      <c r="E4" s="18"/>
      <c r="F4" s="69"/>
      <c r="G4" s="79" t="s">
        <v>245</v>
      </c>
      <c r="H4" s="79"/>
      <c r="I4" s="79"/>
      <c r="J4" s="79"/>
      <c r="K4" s="79"/>
      <c r="L4" s="79"/>
      <c r="M4" s="79"/>
      <c r="N4" s="79"/>
      <c r="O4" s="79"/>
      <c r="P4" s="79"/>
      <c r="Q4" s="79"/>
      <c r="R4" s="217" t="s">
        <v>246</v>
      </c>
      <c r="S4" s="218"/>
    </row>
    <row r="5" spans="1:22" ht="14.25" x14ac:dyDescent="0.2">
      <c r="A5" s="70"/>
      <c r="B5" s="71">
        <v>1990</v>
      </c>
      <c r="C5" s="60">
        <v>1995</v>
      </c>
      <c r="D5" s="60">
        <v>1996</v>
      </c>
      <c r="E5" s="60">
        <v>1997</v>
      </c>
      <c r="F5" s="60">
        <v>1998</v>
      </c>
      <c r="G5" s="60">
        <v>1999</v>
      </c>
      <c r="H5" s="61" t="s">
        <v>38</v>
      </c>
      <c r="I5" s="62">
        <v>2000</v>
      </c>
      <c r="J5" s="60">
        <v>2001</v>
      </c>
      <c r="K5" s="62">
        <v>2002</v>
      </c>
      <c r="L5" s="62">
        <v>2003</v>
      </c>
      <c r="M5" s="62">
        <v>2005</v>
      </c>
      <c r="N5" s="62">
        <v>2008</v>
      </c>
      <c r="O5" s="62">
        <v>2009</v>
      </c>
      <c r="P5" s="62">
        <v>2010</v>
      </c>
      <c r="Q5" s="62">
        <v>2011</v>
      </c>
      <c r="R5" s="75">
        <v>2012</v>
      </c>
      <c r="S5" s="75">
        <v>2013</v>
      </c>
    </row>
    <row r="6" spans="1:22" ht="15.75" customHeight="1" x14ac:dyDescent="0.2">
      <c r="A6" s="21" t="s">
        <v>136</v>
      </c>
      <c r="B6" s="9">
        <v>9439.1</v>
      </c>
      <c r="C6" s="9">
        <v>5687</v>
      </c>
      <c r="D6" s="9"/>
      <c r="E6" s="9"/>
      <c r="F6" s="9"/>
      <c r="G6" s="9"/>
      <c r="H6" s="9"/>
      <c r="I6" s="9">
        <v>3959.4</v>
      </c>
      <c r="J6" s="9"/>
      <c r="K6" s="9"/>
      <c r="L6" s="9">
        <v>4087.8</v>
      </c>
      <c r="M6" s="9">
        <v>4464.1000000000004</v>
      </c>
      <c r="N6" s="9">
        <v>4524.8999999999996</v>
      </c>
      <c r="O6" s="9">
        <v>3928.1</v>
      </c>
      <c r="P6" s="9">
        <v>4131.6000000000004</v>
      </c>
      <c r="Q6" s="9">
        <v>4374.6000000000004</v>
      </c>
      <c r="R6" s="9">
        <v>4335.3</v>
      </c>
      <c r="S6" s="9">
        <f>S7+S13+S16+S19+S25+S47+S50+S54+S57+S60+S68+S72+S84+S87+S90+S95+S99++S102+S105+S108+S113+S115+S119+S122+S124+S127+S128</f>
        <v>4295.0999999999995</v>
      </c>
      <c r="V6" s="27"/>
    </row>
    <row r="7" spans="1:22" ht="12.95" customHeight="1" x14ac:dyDescent="0.2">
      <c r="A7" s="21" t="s">
        <v>3</v>
      </c>
      <c r="B7" s="9">
        <v>315.89999999999998</v>
      </c>
      <c r="C7" s="9">
        <v>83.7</v>
      </c>
      <c r="D7" s="9">
        <v>61.7</v>
      </c>
      <c r="E7" s="9">
        <v>37.799999999999997</v>
      </c>
      <c r="F7" s="10">
        <v>32</v>
      </c>
      <c r="G7" s="10">
        <v>29.6</v>
      </c>
      <c r="H7" s="10">
        <f t="shared" ref="H7:H17" si="0">G7-F7</f>
        <v>-2.3999999999999986</v>
      </c>
      <c r="I7" s="10">
        <v>33.5</v>
      </c>
      <c r="J7" s="11">
        <v>32.6</v>
      </c>
      <c r="K7" s="11">
        <v>31.7</v>
      </c>
      <c r="L7" s="11">
        <v>42.2</v>
      </c>
      <c r="M7" s="11">
        <v>35.1</v>
      </c>
      <c r="N7" s="11">
        <v>31.1</v>
      </c>
      <c r="O7" s="11">
        <v>26.4</v>
      </c>
      <c r="P7" s="11">
        <v>32.299999999999997</v>
      </c>
      <c r="Q7" s="11">
        <v>32.9</v>
      </c>
      <c r="R7" s="11">
        <v>32.700000000000003</v>
      </c>
      <c r="S7" s="11">
        <v>26.6</v>
      </c>
      <c r="T7" s="48">
        <v>26552.378000000001</v>
      </c>
    </row>
    <row r="8" spans="1:22" ht="12.95" customHeight="1" x14ac:dyDescent="0.25">
      <c r="A8" s="18" t="s">
        <v>39</v>
      </c>
      <c r="B8" s="12">
        <v>12</v>
      </c>
      <c r="C8" s="12">
        <v>4.2</v>
      </c>
      <c r="D8" s="12">
        <v>3.1</v>
      </c>
      <c r="E8" s="12">
        <v>2.4</v>
      </c>
      <c r="F8" s="12">
        <v>1.9</v>
      </c>
      <c r="G8" s="12">
        <v>1.8</v>
      </c>
      <c r="H8" s="13">
        <f t="shared" si="0"/>
        <v>-9.9999999999999867E-2</v>
      </c>
      <c r="I8" s="13">
        <v>2</v>
      </c>
      <c r="J8" s="13">
        <v>2</v>
      </c>
      <c r="K8" s="13">
        <v>1.6</v>
      </c>
      <c r="L8" s="13">
        <v>1.8</v>
      </c>
      <c r="M8" s="13">
        <v>2.1</v>
      </c>
      <c r="N8" s="13">
        <v>1.8</v>
      </c>
      <c r="O8" s="13">
        <v>2.2000000000000002</v>
      </c>
      <c r="P8" s="13">
        <v>2.1</v>
      </c>
      <c r="Q8" s="13">
        <v>1.9</v>
      </c>
      <c r="R8" s="13">
        <v>1.9</v>
      </c>
      <c r="S8" s="13">
        <v>2.5</v>
      </c>
      <c r="T8" s="32">
        <v>2512.692</v>
      </c>
    </row>
    <row r="9" spans="1:22" ht="12.95" customHeight="1" x14ac:dyDescent="0.25">
      <c r="A9" s="18" t="s">
        <v>40</v>
      </c>
      <c r="B9" s="13">
        <v>0.1</v>
      </c>
      <c r="C9" s="13">
        <v>10.1</v>
      </c>
      <c r="D9" s="13">
        <v>4.8</v>
      </c>
      <c r="E9" s="13">
        <v>5.6</v>
      </c>
      <c r="F9" s="12">
        <v>5.0999999999999996</v>
      </c>
      <c r="G9" s="12">
        <v>3.6</v>
      </c>
      <c r="H9" s="13">
        <f t="shared" si="0"/>
        <v>-1.4999999999999996</v>
      </c>
      <c r="I9" s="13">
        <v>6.1</v>
      </c>
      <c r="J9" s="13">
        <v>6.4</v>
      </c>
      <c r="K9" s="13">
        <v>5.0999999999999996</v>
      </c>
      <c r="L9" s="13">
        <v>7.4</v>
      </c>
      <c r="M9" s="13">
        <v>9.6999999999999993</v>
      </c>
      <c r="N9" s="13">
        <v>9.4</v>
      </c>
      <c r="O9" s="13">
        <v>7.3</v>
      </c>
      <c r="P9" s="13">
        <v>12.1</v>
      </c>
      <c r="Q9" s="13">
        <v>12.7</v>
      </c>
      <c r="R9" s="13">
        <v>13.7</v>
      </c>
      <c r="S9" s="13">
        <v>5.7</v>
      </c>
      <c r="T9" s="32">
        <v>5676.0540000000001</v>
      </c>
    </row>
    <row r="10" spans="1:22" ht="12.95" customHeight="1" x14ac:dyDescent="0.25">
      <c r="A10" s="18" t="s">
        <v>41</v>
      </c>
      <c r="B10" s="13">
        <v>223.2</v>
      </c>
      <c r="C10" s="12">
        <v>51.4</v>
      </c>
      <c r="D10" s="12">
        <v>36.4</v>
      </c>
      <c r="E10" s="12">
        <v>13.9</v>
      </c>
      <c r="F10" s="12">
        <v>9.6</v>
      </c>
      <c r="G10" s="12">
        <v>8.6999999999999993</v>
      </c>
      <c r="H10" s="13">
        <f t="shared" si="0"/>
        <v>-0.90000000000000036</v>
      </c>
      <c r="I10" s="13">
        <v>10.6</v>
      </c>
      <c r="J10" s="13">
        <v>8.3000000000000007</v>
      </c>
      <c r="K10" s="13">
        <v>5.5</v>
      </c>
      <c r="L10" s="13">
        <v>5.7</v>
      </c>
      <c r="M10" s="13">
        <v>2.5</v>
      </c>
      <c r="N10" s="13">
        <v>1.8</v>
      </c>
      <c r="O10" s="13">
        <v>1.6</v>
      </c>
      <c r="P10" s="13">
        <v>1.9</v>
      </c>
      <c r="Q10" s="13">
        <v>1.8</v>
      </c>
      <c r="R10" s="13">
        <v>1.7</v>
      </c>
      <c r="S10" s="13">
        <v>1.7</v>
      </c>
      <c r="T10" s="32">
        <v>1692.384</v>
      </c>
    </row>
    <row r="11" spans="1:22" ht="12.95" customHeight="1" x14ac:dyDescent="0.25">
      <c r="A11" s="18" t="s">
        <v>42</v>
      </c>
      <c r="B11" s="12">
        <v>50.1</v>
      </c>
      <c r="C11" s="12">
        <v>9</v>
      </c>
      <c r="D11" s="12">
        <v>8.8000000000000007</v>
      </c>
      <c r="E11" s="12">
        <v>7.2</v>
      </c>
      <c r="F11" s="12">
        <v>7.8</v>
      </c>
      <c r="G11" s="12">
        <v>7.8</v>
      </c>
      <c r="H11" s="13">
        <f t="shared" si="0"/>
        <v>0</v>
      </c>
      <c r="I11" s="13">
        <v>8.6</v>
      </c>
      <c r="J11" s="13">
        <v>7.5</v>
      </c>
      <c r="K11" s="13">
        <v>8</v>
      </c>
      <c r="L11" s="13">
        <v>8.6999999999999993</v>
      </c>
      <c r="M11" s="13">
        <v>10.8</v>
      </c>
      <c r="N11" s="13">
        <v>9.8000000000000007</v>
      </c>
      <c r="O11" s="13">
        <v>6.9</v>
      </c>
      <c r="P11" s="13">
        <v>7.9</v>
      </c>
      <c r="Q11" s="13">
        <v>7.8</v>
      </c>
      <c r="R11" s="13">
        <v>7.3</v>
      </c>
      <c r="S11" s="13">
        <v>6.9</v>
      </c>
      <c r="T11" s="32">
        <v>6941.7060000000001</v>
      </c>
    </row>
    <row r="12" spans="1:22" ht="12.95" customHeight="1" x14ac:dyDescent="0.25">
      <c r="A12" s="18" t="s">
        <v>43</v>
      </c>
      <c r="B12" s="12">
        <v>1.5</v>
      </c>
      <c r="C12" s="12">
        <v>1.2</v>
      </c>
      <c r="D12" s="12">
        <v>1</v>
      </c>
      <c r="E12" s="12">
        <v>0.8</v>
      </c>
      <c r="F12" s="12">
        <v>0.8</v>
      </c>
      <c r="G12" s="12">
        <v>0.8</v>
      </c>
      <c r="H12" s="13">
        <f t="shared" si="0"/>
        <v>0</v>
      </c>
      <c r="I12" s="13">
        <v>0.8</v>
      </c>
      <c r="J12" s="13">
        <v>1.1000000000000001</v>
      </c>
      <c r="K12" s="13">
        <v>1</v>
      </c>
      <c r="L12" s="13">
        <v>1.1000000000000001</v>
      </c>
      <c r="M12" s="13">
        <v>1.3</v>
      </c>
      <c r="N12" s="13">
        <v>0.6</v>
      </c>
      <c r="O12" s="13">
        <v>0.5</v>
      </c>
      <c r="P12" s="13">
        <v>0.4</v>
      </c>
      <c r="Q12" s="13">
        <v>0.5</v>
      </c>
      <c r="R12" s="13">
        <v>0.5</v>
      </c>
      <c r="S12" s="13">
        <v>0.6</v>
      </c>
      <c r="T12" s="32">
        <v>634.39800000000002</v>
      </c>
    </row>
    <row r="13" spans="1:22" ht="12.95" customHeight="1" x14ac:dyDescent="0.2">
      <c r="A13" s="21" t="s">
        <v>44</v>
      </c>
      <c r="B13" s="9">
        <v>180.2</v>
      </c>
      <c r="C13" s="9">
        <v>127</v>
      </c>
      <c r="D13" s="9">
        <v>83.4</v>
      </c>
      <c r="E13" s="9">
        <v>80.400000000000006</v>
      </c>
      <c r="F13" s="9">
        <v>91.5</v>
      </c>
      <c r="G13" s="9">
        <v>65.599999999999994</v>
      </c>
      <c r="H13" s="10">
        <f t="shared" si="0"/>
        <v>-25.900000000000006</v>
      </c>
      <c r="I13" s="10">
        <v>80.099999999999994</v>
      </c>
      <c r="J13" s="14">
        <v>71.7</v>
      </c>
      <c r="K13" s="14">
        <v>57.8</v>
      </c>
      <c r="L13" s="14">
        <v>59.4</v>
      </c>
      <c r="M13" s="14">
        <v>107.4</v>
      </c>
      <c r="N13" s="14">
        <v>130.30000000000001</v>
      </c>
      <c r="O13" s="14">
        <v>114.3</v>
      </c>
      <c r="P13" s="14">
        <v>103</v>
      </c>
      <c r="Q13" s="14">
        <v>87.3</v>
      </c>
      <c r="R13" s="14">
        <v>101.3</v>
      </c>
      <c r="S13" s="10">
        <v>149.5</v>
      </c>
      <c r="T13" s="84">
        <v>149533.13699999999</v>
      </c>
    </row>
    <row r="14" spans="1:22" ht="12.95" customHeight="1" x14ac:dyDescent="0.25">
      <c r="A14" s="18" t="s">
        <v>45</v>
      </c>
      <c r="B14" s="12">
        <v>10.7</v>
      </c>
      <c r="C14" s="12">
        <v>4.5999999999999996</v>
      </c>
      <c r="D14" s="12">
        <v>4.0999999999999996</v>
      </c>
      <c r="E14" s="12">
        <v>3</v>
      </c>
      <c r="F14" s="12">
        <v>2.4</v>
      </c>
      <c r="G14" s="12">
        <v>2.6</v>
      </c>
      <c r="H14" s="13">
        <f t="shared" si="0"/>
        <v>0.20000000000000018</v>
      </c>
      <c r="I14" s="13">
        <v>2.1</v>
      </c>
      <c r="J14" s="13">
        <v>2.1</v>
      </c>
      <c r="K14" s="13">
        <v>2.1</v>
      </c>
      <c r="L14" s="13">
        <v>2.2000000000000002</v>
      </c>
      <c r="M14" s="13">
        <v>5.0999999999999996</v>
      </c>
      <c r="N14" s="13">
        <v>4.2</v>
      </c>
      <c r="O14" s="13">
        <v>4.3</v>
      </c>
      <c r="P14" s="13">
        <v>3.4</v>
      </c>
      <c r="Q14" s="13">
        <v>4.2</v>
      </c>
      <c r="R14" s="13">
        <v>4.0999999999999996</v>
      </c>
      <c r="S14" s="13">
        <v>2.9</v>
      </c>
      <c r="T14" s="32">
        <v>2947.7890000000002</v>
      </c>
    </row>
    <row r="15" spans="1:22" ht="12.95" customHeight="1" x14ac:dyDescent="0.25">
      <c r="A15" s="18" t="s">
        <v>46</v>
      </c>
      <c r="B15" s="13" t="s">
        <v>47</v>
      </c>
      <c r="C15" s="13" t="s">
        <v>47</v>
      </c>
      <c r="D15" s="13" t="s">
        <v>47</v>
      </c>
      <c r="E15" s="13">
        <v>51.4</v>
      </c>
      <c r="F15" s="12">
        <v>66.3</v>
      </c>
      <c r="G15" s="12">
        <v>45.8</v>
      </c>
      <c r="H15" s="13">
        <f t="shared" si="0"/>
        <v>-20.5</v>
      </c>
      <c r="I15" s="13">
        <v>62.9</v>
      </c>
      <c r="J15" s="13">
        <v>55.6</v>
      </c>
      <c r="K15" s="13">
        <v>41.9</v>
      </c>
      <c r="L15" s="13">
        <v>45.3</v>
      </c>
      <c r="M15" s="13">
        <v>87.1</v>
      </c>
      <c r="N15" s="13">
        <v>105.3</v>
      </c>
      <c r="O15" s="13">
        <v>91.6</v>
      </c>
      <c r="P15" s="13">
        <v>74.8</v>
      </c>
      <c r="Q15" s="13">
        <v>59.3</v>
      </c>
      <c r="R15" s="13">
        <v>75.599999999999994</v>
      </c>
      <c r="S15" s="13">
        <v>125.3</v>
      </c>
      <c r="T15" s="32">
        <v>125261.827</v>
      </c>
    </row>
    <row r="16" spans="1:22" ht="12.95" customHeight="1" x14ac:dyDescent="0.2">
      <c r="A16" s="21" t="s">
        <v>48</v>
      </c>
      <c r="B16" s="9">
        <v>33.9</v>
      </c>
      <c r="C16" s="9">
        <v>15.3</v>
      </c>
      <c r="D16" s="9">
        <v>15.3</v>
      </c>
      <c r="E16" s="9">
        <v>13.3</v>
      </c>
      <c r="F16" s="9">
        <v>11.8</v>
      </c>
      <c r="G16" s="9">
        <v>11.4</v>
      </c>
      <c r="H16" s="10">
        <f t="shared" si="0"/>
        <v>-0.40000000000000036</v>
      </c>
      <c r="I16" s="10">
        <v>10.3</v>
      </c>
      <c r="J16" s="14">
        <v>8.6999999999999993</v>
      </c>
      <c r="K16" s="14">
        <v>7.6</v>
      </c>
      <c r="L16" s="14">
        <v>6.6</v>
      </c>
      <c r="M16" s="14">
        <v>10.1</v>
      </c>
      <c r="N16" s="14">
        <v>10</v>
      </c>
      <c r="O16" s="14">
        <v>7.6</v>
      </c>
      <c r="P16" s="14">
        <v>8.1999999999999993</v>
      </c>
      <c r="Q16" s="14">
        <v>7.6</v>
      </c>
      <c r="R16" s="14">
        <v>7.3</v>
      </c>
      <c r="S16" s="10">
        <v>6.6</v>
      </c>
      <c r="T16" s="48">
        <v>6580.3779999999997</v>
      </c>
    </row>
    <row r="17" spans="1:20" ht="12.95" customHeight="1" x14ac:dyDescent="0.25">
      <c r="A17" s="18" t="s">
        <v>49</v>
      </c>
      <c r="B17" s="12">
        <v>6.2</v>
      </c>
      <c r="C17" s="12">
        <v>2.9</v>
      </c>
      <c r="D17" s="12">
        <v>3.2</v>
      </c>
      <c r="E17" s="12">
        <v>2.7</v>
      </c>
      <c r="F17" s="12">
        <v>3</v>
      </c>
      <c r="G17" s="12">
        <v>2.5</v>
      </c>
      <c r="H17" s="13">
        <f t="shared" si="0"/>
        <v>-0.5</v>
      </c>
      <c r="I17" s="13">
        <v>2.1</v>
      </c>
      <c r="J17" s="13">
        <v>1.4</v>
      </c>
      <c r="K17" s="13">
        <v>1.3</v>
      </c>
      <c r="L17" s="13">
        <v>1.6</v>
      </c>
      <c r="M17" s="13">
        <v>1.8</v>
      </c>
      <c r="N17" s="13">
        <v>1</v>
      </c>
      <c r="O17" s="13">
        <v>0.8</v>
      </c>
      <c r="P17" s="13">
        <v>1</v>
      </c>
      <c r="Q17" s="13">
        <v>0.9</v>
      </c>
      <c r="R17" s="13">
        <v>0.9</v>
      </c>
      <c r="S17" s="13">
        <v>0.9</v>
      </c>
      <c r="T17" s="32">
        <v>869.91600000000005</v>
      </c>
    </row>
    <row r="18" spans="1:20" ht="12.95" customHeight="1" x14ac:dyDescent="0.25">
      <c r="A18" s="18" t="s">
        <v>148</v>
      </c>
      <c r="B18" s="13" t="s">
        <v>47</v>
      </c>
      <c r="C18" s="13" t="s">
        <v>47</v>
      </c>
      <c r="D18" s="13">
        <f>SUM(D17:D17)</f>
        <v>3.2</v>
      </c>
      <c r="E18" s="13">
        <f>SUM(E17:E17)</f>
        <v>2.7</v>
      </c>
      <c r="F18" s="13">
        <f>SUM(F17:F17)</f>
        <v>3</v>
      </c>
      <c r="G18" s="13">
        <f>SUM(G17:G17)</f>
        <v>2.5</v>
      </c>
      <c r="H18" s="13">
        <f>SUM(H17:H17)</f>
        <v>-0.5</v>
      </c>
      <c r="I18" s="13">
        <v>1.7</v>
      </c>
      <c r="J18" s="13"/>
      <c r="K18" s="13"/>
      <c r="L18" s="13">
        <v>0.4</v>
      </c>
      <c r="M18" s="13">
        <v>1.1000000000000001</v>
      </c>
      <c r="N18" s="13">
        <v>4.2</v>
      </c>
      <c r="O18" s="13">
        <v>3.6</v>
      </c>
      <c r="P18" s="13">
        <v>3.5</v>
      </c>
      <c r="Q18" s="13">
        <v>3.2</v>
      </c>
      <c r="R18" s="13">
        <v>3</v>
      </c>
      <c r="S18" s="13">
        <v>2.5</v>
      </c>
      <c r="T18" s="32">
        <v>2541.951</v>
      </c>
    </row>
    <row r="19" spans="1:20" ht="12.95" customHeight="1" x14ac:dyDescent="0.2">
      <c r="A19" s="21" t="s">
        <v>50</v>
      </c>
      <c r="B19" s="9">
        <v>2170.1</v>
      </c>
      <c r="C19" s="9">
        <v>1031.2</v>
      </c>
      <c r="D19" s="9">
        <v>831.4</v>
      </c>
      <c r="E19" s="9">
        <v>855.7</v>
      </c>
      <c r="F19" s="9">
        <v>788.3</v>
      </c>
      <c r="G19" s="9">
        <v>790.6</v>
      </c>
      <c r="H19" s="10">
        <f>G19-F19</f>
        <v>2.3000000000000682</v>
      </c>
      <c r="I19" s="10">
        <v>783.6</v>
      </c>
      <c r="J19" s="14">
        <v>848.6</v>
      </c>
      <c r="K19" s="14">
        <v>888.6</v>
      </c>
      <c r="L19" s="14">
        <v>834</v>
      </c>
      <c r="M19" s="14">
        <v>993.7</v>
      </c>
      <c r="N19" s="14">
        <v>952.3</v>
      </c>
      <c r="O19" s="14">
        <v>792.1</v>
      </c>
      <c r="P19" s="14">
        <v>933.1</v>
      </c>
      <c r="Q19" s="14">
        <v>950.4</v>
      </c>
      <c r="R19" s="14">
        <v>962</v>
      </c>
      <c r="S19" s="10">
        <v>940.5</v>
      </c>
      <c r="T19" s="48">
        <v>940499.58100000001</v>
      </c>
    </row>
    <row r="20" spans="1:20" ht="12.95" customHeight="1" x14ac:dyDescent="0.25">
      <c r="A20" s="18" t="s">
        <v>51</v>
      </c>
      <c r="B20" s="12">
        <v>254.1</v>
      </c>
      <c r="C20" s="12">
        <v>177.1</v>
      </c>
      <c r="D20" s="12">
        <v>140.69999999999999</v>
      </c>
      <c r="E20" s="12">
        <v>110.5</v>
      </c>
      <c r="F20" s="12">
        <v>99.6</v>
      </c>
      <c r="G20" s="12">
        <v>105.1</v>
      </c>
      <c r="H20" s="13">
        <f t="shared" ref="H20:H25" si="1">G20-F20</f>
        <v>5.5</v>
      </c>
      <c r="I20" s="13">
        <v>97.3</v>
      </c>
      <c r="J20" s="13">
        <v>118.9</v>
      </c>
      <c r="K20" s="13">
        <v>106.5</v>
      </c>
      <c r="L20" s="13">
        <v>115.5</v>
      </c>
      <c r="M20" s="13">
        <v>128.80000000000001</v>
      </c>
      <c r="N20" s="13">
        <v>120.3</v>
      </c>
      <c r="O20" s="13">
        <v>105.6</v>
      </c>
      <c r="P20" s="13">
        <v>110</v>
      </c>
      <c r="Q20" s="13">
        <v>110</v>
      </c>
      <c r="R20" s="13">
        <v>110.4</v>
      </c>
      <c r="S20" s="13">
        <v>104.8</v>
      </c>
      <c r="T20" s="32">
        <v>104799.65</v>
      </c>
    </row>
    <row r="21" spans="1:20" ht="12.95" customHeight="1" x14ac:dyDescent="0.25">
      <c r="A21" s="18" t="s">
        <v>52</v>
      </c>
      <c r="B21" s="12">
        <v>268.2</v>
      </c>
      <c r="C21" s="12">
        <v>84.6</v>
      </c>
      <c r="D21" s="12">
        <v>108.5</v>
      </c>
      <c r="E21" s="12">
        <v>128.30000000000001</v>
      </c>
      <c r="F21" s="12">
        <v>122.1</v>
      </c>
      <c r="G21" s="12">
        <v>108.7</v>
      </c>
      <c r="H21" s="13">
        <f t="shared" si="1"/>
        <v>-13.399999999999991</v>
      </c>
      <c r="I21" s="13">
        <v>105</v>
      </c>
      <c r="J21" s="13">
        <v>111.2</v>
      </c>
      <c r="K21" s="13">
        <v>126.7</v>
      </c>
      <c r="L21" s="13">
        <v>128.4</v>
      </c>
      <c r="M21" s="13">
        <v>126.1</v>
      </c>
      <c r="N21" s="13">
        <v>110.3</v>
      </c>
      <c r="O21" s="13">
        <v>110.8</v>
      </c>
      <c r="P21" s="13">
        <v>108.5</v>
      </c>
      <c r="Q21" s="13">
        <v>124.7</v>
      </c>
      <c r="R21" s="13">
        <v>116.4</v>
      </c>
      <c r="S21" s="13">
        <v>115.5</v>
      </c>
      <c r="T21" s="32">
        <v>115450.35400000001</v>
      </c>
    </row>
    <row r="22" spans="1:20" ht="12.95" customHeight="1" x14ac:dyDescent="0.25">
      <c r="A22" s="18" t="s">
        <v>53</v>
      </c>
      <c r="B22" s="13" t="s">
        <v>47</v>
      </c>
      <c r="C22" s="13" t="s">
        <v>47</v>
      </c>
      <c r="D22" s="13" t="s">
        <v>47</v>
      </c>
      <c r="E22" s="13">
        <v>109.6</v>
      </c>
      <c r="F22" s="12">
        <v>94.7</v>
      </c>
      <c r="G22" s="12">
        <v>97.9</v>
      </c>
      <c r="H22" s="13">
        <f>G22-F22</f>
        <v>3.2000000000000028</v>
      </c>
      <c r="I22" s="13">
        <v>79.400000000000006</v>
      </c>
      <c r="J22" s="13">
        <v>86.5</v>
      </c>
      <c r="K22" s="13">
        <v>107.8</v>
      </c>
      <c r="L22" s="13">
        <v>76</v>
      </c>
      <c r="M22" s="13">
        <v>108.6</v>
      </c>
      <c r="N22" s="13">
        <v>146</v>
      </c>
      <c r="O22" s="13">
        <v>133.6</v>
      </c>
      <c r="P22" s="13">
        <v>173.4</v>
      </c>
      <c r="Q22" s="13">
        <v>205.3</v>
      </c>
      <c r="R22" s="13">
        <v>219.3</v>
      </c>
      <c r="S22" s="13">
        <v>185.2</v>
      </c>
      <c r="T22" s="32">
        <v>185214.90400000001</v>
      </c>
    </row>
    <row r="23" spans="1:20" ht="12.95" customHeight="1" x14ac:dyDescent="0.25">
      <c r="A23" s="18" t="s">
        <v>54</v>
      </c>
      <c r="B23" s="12">
        <v>1041.7</v>
      </c>
      <c r="C23" s="12">
        <v>454.7</v>
      </c>
      <c r="D23" s="12">
        <v>368.3</v>
      </c>
      <c r="E23" s="12">
        <v>443.9</v>
      </c>
      <c r="F23" s="12">
        <v>419.5</v>
      </c>
      <c r="G23" s="12">
        <v>425</v>
      </c>
      <c r="H23" s="13">
        <f t="shared" si="1"/>
        <v>5.5</v>
      </c>
      <c r="I23" s="13">
        <v>443.4</v>
      </c>
      <c r="J23" s="13">
        <v>454.9</v>
      </c>
      <c r="K23" s="13">
        <v>465.2</v>
      </c>
      <c r="L23" s="13">
        <v>425.2</v>
      </c>
      <c r="M23" s="13">
        <v>523.9</v>
      </c>
      <c r="N23" s="13">
        <v>449.4</v>
      </c>
      <c r="O23" s="13">
        <v>321.60000000000002</v>
      </c>
      <c r="P23" s="13">
        <v>395</v>
      </c>
      <c r="Q23" s="13">
        <v>358.6</v>
      </c>
      <c r="R23" s="13">
        <v>354.6</v>
      </c>
      <c r="S23" s="13">
        <v>351.8</v>
      </c>
      <c r="T23" s="32">
        <v>351777.61300000001</v>
      </c>
    </row>
    <row r="24" spans="1:20" ht="12.95" customHeight="1" x14ac:dyDescent="0.25">
      <c r="A24" s="18" t="s">
        <v>55</v>
      </c>
      <c r="B24" s="12">
        <v>68.2</v>
      </c>
      <c r="C24" s="12">
        <v>38.799999999999997</v>
      </c>
      <c r="D24" s="12">
        <v>31.6</v>
      </c>
      <c r="E24" s="12">
        <v>30.9</v>
      </c>
      <c r="F24" s="12">
        <v>26.2</v>
      </c>
      <c r="G24" s="12">
        <v>19.7</v>
      </c>
      <c r="H24" s="13">
        <f t="shared" si="1"/>
        <v>-6.5</v>
      </c>
      <c r="I24" s="13">
        <v>28.4</v>
      </c>
      <c r="J24" s="13">
        <v>27.5</v>
      </c>
      <c r="K24" s="13">
        <v>23.4</v>
      </c>
      <c r="L24" s="13">
        <v>18.899999999999999</v>
      </c>
      <c r="M24" s="13">
        <v>24.6</v>
      </c>
      <c r="N24" s="13">
        <v>25.3</v>
      </c>
      <c r="O24" s="13">
        <v>20</v>
      </c>
      <c r="P24" s="13">
        <v>26.2</v>
      </c>
      <c r="Q24" s="13">
        <v>25.4</v>
      </c>
      <c r="R24" s="13">
        <v>22.4</v>
      </c>
      <c r="S24" s="13">
        <v>15.3</v>
      </c>
      <c r="T24" s="32">
        <v>15338.837</v>
      </c>
    </row>
    <row r="25" spans="1:20" ht="12.95" customHeight="1" x14ac:dyDescent="0.2">
      <c r="A25" s="21" t="s">
        <v>56</v>
      </c>
      <c r="B25" s="9">
        <v>2539.1999999999998</v>
      </c>
      <c r="C25" s="9">
        <v>2136.5</v>
      </c>
      <c r="D25" s="9">
        <v>1882.6</v>
      </c>
      <c r="E25" s="9">
        <v>1710.9</v>
      </c>
      <c r="F25" s="9">
        <v>1561</v>
      </c>
      <c r="G25" s="9">
        <v>1588.2</v>
      </c>
      <c r="H25" s="10">
        <f t="shared" si="1"/>
        <v>27.200000000000045</v>
      </c>
      <c r="I25" s="9">
        <v>1590</v>
      </c>
      <c r="J25" s="14">
        <v>1588.7</v>
      </c>
      <c r="K25" s="14">
        <v>1580.7</v>
      </c>
      <c r="L25" s="14">
        <v>1576.8</v>
      </c>
      <c r="M25" s="14">
        <v>1638.1</v>
      </c>
      <c r="N25" s="14">
        <v>1533.4</v>
      </c>
      <c r="O25" s="14">
        <v>1299.8</v>
      </c>
      <c r="P25" s="14">
        <v>1378.1</v>
      </c>
      <c r="Q25" s="14">
        <v>1525.9</v>
      </c>
      <c r="R25" s="14">
        <v>1514.8</v>
      </c>
      <c r="S25" s="10">
        <v>1448.1</v>
      </c>
      <c r="T25" s="48">
        <v>1448087.534</v>
      </c>
    </row>
    <row r="26" spans="1:20" ht="12.95" customHeight="1" x14ac:dyDescent="0.25">
      <c r="A26" s="18" t="s">
        <v>57</v>
      </c>
      <c r="B26" s="12">
        <v>171</v>
      </c>
      <c r="C26" s="12">
        <v>298.7</v>
      </c>
      <c r="D26" s="12">
        <v>276.10000000000002</v>
      </c>
      <c r="E26" s="12">
        <v>229.6</v>
      </c>
      <c r="F26" s="12">
        <v>208.6</v>
      </c>
      <c r="G26" s="12">
        <v>202.5</v>
      </c>
      <c r="H26" s="13">
        <f t="shared" ref="H26:H47" si="2">G26-F26</f>
        <v>-6.0999999999999943</v>
      </c>
      <c r="I26" s="13">
        <v>197.9</v>
      </c>
      <c r="J26" s="13">
        <v>165.9</v>
      </c>
      <c r="K26" s="13">
        <v>168</v>
      </c>
      <c r="L26" s="13">
        <v>161.1</v>
      </c>
      <c r="M26" s="13">
        <v>168.9</v>
      </c>
      <c r="N26" s="13">
        <v>101.7</v>
      </c>
      <c r="O26" s="13">
        <v>80.3</v>
      </c>
      <c r="P26" s="13">
        <v>80.2</v>
      </c>
      <c r="Q26" s="13">
        <v>71.099999999999994</v>
      </c>
      <c r="R26" s="13">
        <v>71.599999999999994</v>
      </c>
      <c r="S26" s="13">
        <v>70.8</v>
      </c>
      <c r="T26" s="32">
        <v>70797.623000000007</v>
      </c>
    </row>
    <row r="27" spans="1:20" ht="12.95" customHeight="1" x14ac:dyDescent="0.25">
      <c r="A27" s="18" t="s">
        <v>58</v>
      </c>
      <c r="B27" s="12">
        <v>57.1</v>
      </c>
      <c r="C27" s="12">
        <v>35.200000000000003</v>
      </c>
      <c r="D27" s="12">
        <v>34.1</v>
      </c>
      <c r="E27" s="12">
        <v>34.6</v>
      </c>
      <c r="F27" s="12">
        <v>36.700000000000003</v>
      </c>
      <c r="G27" s="12">
        <v>36.299999999999997</v>
      </c>
      <c r="H27" s="13">
        <f t="shared" si="2"/>
        <v>-0.40000000000000568</v>
      </c>
      <c r="I27" s="13">
        <v>37.4</v>
      </c>
      <c r="J27" s="13">
        <v>35.1</v>
      </c>
      <c r="K27" s="13">
        <v>31.1</v>
      </c>
      <c r="L27" s="13">
        <v>32.9</v>
      </c>
      <c r="M27" s="13">
        <v>23.8</v>
      </c>
      <c r="N27" s="13">
        <v>18.3</v>
      </c>
      <c r="O27" s="13">
        <v>12.4</v>
      </c>
      <c r="P27" s="13">
        <v>14.7</v>
      </c>
      <c r="Q27" s="13">
        <v>17.899999999999999</v>
      </c>
      <c r="R27" s="13">
        <v>17</v>
      </c>
      <c r="S27" s="13">
        <v>14.3</v>
      </c>
      <c r="T27" s="32">
        <v>14264.338</v>
      </c>
    </row>
    <row r="28" spans="1:20" ht="12.95" customHeight="1" x14ac:dyDescent="0.25">
      <c r="A28" s="18" t="s">
        <v>149</v>
      </c>
      <c r="B28" s="13" t="s">
        <v>150</v>
      </c>
      <c r="C28" s="13" t="s">
        <v>47</v>
      </c>
      <c r="D28" s="12"/>
      <c r="E28" s="12"/>
      <c r="F28" s="12"/>
      <c r="G28" s="12"/>
      <c r="H28" s="13"/>
      <c r="I28" s="13">
        <v>23.2</v>
      </c>
      <c r="J28" s="13"/>
      <c r="K28" s="13"/>
      <c r="L28" s="13">
        <v>19.899999999999999</v>
      </c>
      <c r="M28" s="13">
        <v>31.8</v>
      </c>
      <c r="N28" s="13">
        <v>28.1</v>
      </c>
      <c r="O28" s="13">
        <v>27.1</v>
      </c>
      <c r="P28" s="13">
        <v>25.9</v>
      </c>
      <c r="Q28" s="13">
        <v>33.6</v>
      </c>
      <c r="R28" s="13">
        <v>29.5</v>
      </c>
      <c r="S28" s="13">
        <v>22.8</v>
      </c>
      <c r="T28" s="32">
        <v>22823.588</v>
      </c>
    </row>
    <row r="29" spans="1:20" ht="12.95" customHeight="1" x14ac:dyDescent="0.25">
      <c r="A29" s="18" t="s">
        <v>59</v>
      </c>
      <c r="B29" s="12">
        <v>79.400000000000006</v>
      </c>
      <c r="C29" s="12">
        <v>130.6</v>
      </c>
      <c r="D29" s="12">
        <v>108.5</v>
      </c>
      <c r="E29" s="12">
        <v>84.7</v>
      </c>
      <c r="F29" s="12">
        <v>60.2</v>
      </c>
      <c r="G29" s="12">
        <v>55.6</v>
      </c>
      <c r="H29" s="13">
        <f t="shared" si="2"/>
        <v>-4.6000000000000014</v>
      </c>
      <c r="I29" s="13">
        <v>50.4</v>
      </c>
      <c r="J29" s="13">
        <v>44.8</v>
      </c>
      <c r="K29" s="13">
        <v>40.700000000000003</v>
      </c>
      <c r="L29" s="13">
        <v>48.1</v>
      </c>
      <c r="M29" s="13">
        <v>45.6</v>
      </c>
      <c r="N29" s="13">
        <v>27.9</v>
      </c>
      <c r="O29" s="13">
        <v>26.5</v>
      </c>
      <c r="P29" s="13">
        <v>28.4</v>
      </c>
      <c r="Q29" s="13">
        <v>25.3</v>
      </c>
      <c r="R29" s="13">
        <v>21.3</v>
      </c>
      <c r="S29" s="13">
        <v>13.1</v>
      </c>
      <c r="T29" s="32">
        <v>13072.931</v>
      </c>
    </row>
    <row r="30" spans="1:20" ht="12.95" customHeight="1" x14ac:dyDescent="0.25">
      <c r="A30" s="18" t="s">
        <v>203</v>
      </c>
      <c r="B30" s="12">
        <v>231.7</v>
      </c>
      <c r="C30" s="12">
        <v>149.9</v>
      </c>
      <c r="D30" s="12">
        <v>131.30000000000001</v>
      </c>
      <c r="E30" s="12">
        <v>109.9</v>
      </c>
      <c r="F30" s="12">
        <v>90</v>
      </c>
      <c r="G30" s="12">
        <v>107</v>
      </c>
      <c r="H30" s="13">
        <f t="shared" si="2"/>
        <v>17</v>
      </c>
      <c r="I30" s="13">
        <v>108.6</v>
      </c>
      <c r="J30" s="13">
        <v>131.9</v>
      </c>
      <c r="K30" s="13">
        <v>123.6</v>
      </c>
      <c r="L30" s="13">
        <v>117.8</v>
      </c>
      <c r="M30" s="13">
        <v>95.5</v>
      </c>
      <c r="N30" s="13">
        <v>114.9</v>
      </c>
      <c r="O30" s="13">
        <v>119.2</v>
      </c>
      <c r="P30" s="13">
        <v>112.8</v>
      </c>
      <c r="Q30" s="13">
        <v>127</v>
      </c>
      <c r="R30" s="13">
        <v>172.2</v>
      </c>
      <c r="S30" s="13">
        <v>74.400000000000006</v>
      </c>
      <c r="T30" s="32">
        <v>74395.777000000002</v>
      </c>
    </row>
    <row r="31" spans="1:20" ht="12.95" customHeight="1" x14ac:dyDescent="0.25">
      <c r="A31" s="18" t="s">
        <v>204</v>
      </c>
      <c r="B31" s="13" t="s">
        <v>47</v>
      </c>
      <c r="C31" s="13" t="s">
        <v>65</v>
      </c>
      <c r="D31" s="13" t="s">
        <v>47</v>
      </c>
      <c r="E31" s="13" t="s">
        <v>47</v>
      </c>
      <c r="F31" s="13" t="s">
        <v>47</v>
      </c>
      <c r="G31" s="12">
        <v>93.6</v>
      </c>
      <c r="H31" s="13"/>
      <c r="I31" s="13">
        <v>94.3</v>
      </c>
      <c r="J31" s="13">
        <v>118.7</v>
      </c>
      <c r="K31" s="13">
        <v>115.8</v>
      </c>
      <c r="L31" s="13">
        <v>112.1</v>
      </c>
      <c r="M31" s="13">
        <v>90.6</v>
      </c>
      <c r="N31" s="13">
        <v>100.2</v>
      </c>
      <c r="O31" s="13">
        <v>109.3</v>
      </c>
      <c r="P31" s="13">
        <v>104.2</v>
      </c>
      <c r="Q31" s="13">
        <v>117.9</v>
      </c>
      <c r="R31" s="13">
        <v>163.5</v>
      </c>
      <c r="S31" s="13">
        <v>65.400000000000006</v>
      </c>
      <c r="T31" s="32">
        <v>65441.067000000003</v>
      </c>
    </row>
    <row r="32" spans="1:20" ht="12.95" customHeight="1" x14ac:dyDescent="0.25">
      <c r="A32" s="18" t="s">
        <v>60</v>
      </c>
      <c r="B32" s="12">
        <v>15.2</v>
      </c>
      <c r="C32" s="12">
        <v>32.6</v>
      </c>
      <c r="D32" s="12">
        <v>34.700000000000003</v>
      </c>
      <c r="E32" s="12">
        <v>33.799999999999997</v>
      </c>
      <c r="F32" s="12">
        <v>32.799999999999997</v>
      </c>
      <c r="G32" s="12">
        <v>33</v>
      </c>
      <c r="H32" s="13">
        <f t="shared" si="2"/>
        <v>0.20000000000000284</v>
      </c>
      <c r="I32" s="13">
        <v>31.6</v>
      </c>
      <c r="J32" s="13">
        <v>29.7</v>
      </c>
      <c r="K32" s="13">
        <v>27.7</v>
      </c>
      <c r="L32" s="13">
        <v>24.4</v>
      </c>
      <c r="M32" s="13">
        <v>20.100000000000001</v>
      </c>
      <c r="N32" s="13">
        <v>13.2</v>
      </c>
      <c r="O32" s="13">
        <v>11.4</v>
      </c>
      <c r="P32" s="13">
        <v>10.8</v>
      </c>
      <c r="Q32" s="13">
        <v>12.2</v>
      </c>
      <c r="R32" s="13">
        <v>12.4</v>
      </c>
      <c r="S32" s="13">
        <v>13.8</v>
      </c>
      <c r="T32" s="32">
        <v>13760.626</v>
      </c>
    </row>
    <row r="33" spans="1:20" ht="12.95" customHeight="1" x14ac:dyDescent="0.25">
      <c r="A33" s="18" t="s">
        <v>187</v>
      </c>
      <c r="B33" s="13" t="s">
        <v>47</v>
      </c>
      <c r="C33" s="13" t="s">
        <v>47</v>
      </c>
      <c r="D33" s="13" t="s">
        <v>47</v>
      </c>
      <c r="E33" s="13">
        <v>43.1</v>
      </c>
      <c r="F33" s="12">
        <v>43.1</v>
      </c>
      <c r="G33" s="12">
        <v>8.3000000000000007</v>
      </c>
      <c r="H33" s="13">
        <f t="shared" si="2"/>
        <v>-34.799999999999997</v>
      </c>
      <c r="I33" s="13">
        <v>8.6</v>
      </c>
      <c r="J33" s="13">
        <v>15.9</v>
      </c>
      <c r="K33" s="13">
        <v>15.8</v>
      </c>
      <c r="L33" s="13">
        <v>11.9</v>
      </c>
      <c r="M33" s="13">
        <v>34.1</v>
      </c>
      <c r="N33" s="13">
        <v>55.4</v>
      </c>
      <c r="O33" s="13">
        <v>37.1</v>
      </c>
      <c r="P33" s="13">
        <v>39.5</v>
      </c>
      <c r="Q33" s="13">
        <v>35.5</v>
      </c>
      <c r="R33" s="13">
        <v>26.6</v>
      </c>
      <c r="S33" s="13">
        <v>20.6</v>
      </c>
      <c r="T33" s="32">
        <v>20577.949000000001</v>
      </c>
    </row>
    <row r="34" spans="1:20" ht="12.95" customHeight="1" x14ac:dyDescent="0.25">
      <c r="A34" s="18" t="s">
        <v>61</v>
      </c>
      <c r="B34" s="12">
        <v>125.4</v>
      </c>
      <c r="C34" s="12">
        <v>174</v>
      </c>
      <c r="D34" s="12">
        <v>120.5</v>
      </c>
      <c r="E34" s="12">
        <v>116.8</v>
      </c>
      <c r="F34" s="12">
        <v>106.1</v>
      </c>
      <c r="G34" s="12">
        <v>94.8</v>
      </c>
      <c r="H34" s="13">
        <f t="shared" si="2"/>
        <v>-11.299999999999997</v>
      </c>
      <c r="I34" s="13">
        <v>74.8</v>
      </c>
      <c r="J34" s="13">
        <v>83.1</v>
      </c>
      <c r="K34" s="13">
        <v>82.6</v>
      </c>
      <c r="L34" s="13">
        <v>78.2</v>
      </c>
      <c r="M34" s="13">
        <v>66.099999999999994</v>
      </c>
      <c r="N34" s="13">
        <v>74.599999999999994</v>
      </c>
      <c r="O34" s="13">
        <v>69.8</v>
      </c>
      <c r="P34" s="13">
        <v>67.400000000000006</v>
      </c>
      <c r="Q34" s="13">
        <v>83.2</v>
      </c>
      <c r="R34" s="13">
        <v>77.3</v>
      </c>
      <c r="S34" s="13">
        <v>75.2</v>
      </c>
      <c r="T34" s="32">
        <v>75180.157999999996</v>
      </c>
    </row>
    <row r="35" spans="1:20" ht="12.95" customHeight="1" x14ac:dyDescent="0.25">
      <c r="A35" s="18" t="s">
        <v>62</v>
      </c>
      <c r="B35" s="13" t="s">
        <v>47</v>
      </c>
      <c r="C35" s="13" t="s">
        <v>47</v>
      </c>
      <c r="D35" s="13" t="s">
        <v>47</v>
      </c>
      <c r="E35" s="13">
        <v>111.6</v>
      </c>
      <c r="F35" s="12">
        <v>66</v>
      </c>
      <c r="G35" s="12">
        <v>64.3</v>
      </c>
      <c r="H35" s="13">
        <f>G35-F35</f>
        <v>-1.7000000000000028</v>
      </c>
      <c r="I35" s="13">
        <v>70.8</v>
      </c>
      <c r="J35" s="13">
        <v>53.2</v>
      </c>
      <c r="K35" s="13">
        <v>50.9</v>
      </c>
      <c r="L35" s="13">
        <v>52.2</v>
      </c>
      <c r="M35" s="13">
        <v>61.3</v>
      </c>
      <c r="N35" s="13">
        <v>66.3</v>
      </c>
      <c r="O35" s="13">
        <v>67.7</v>
      </c>
      <c r="P35" s="13">
        <v>70.8</v>
      </c>
      <c r="Q35" s="13">
        <v>98.7</v>
      </c>
      <c r="R35" s="13">
        <v>99.4</v>
      </c>
      <c r="S35" s="13">
        <v>116.5</v>
      </c>
      <c r="T35" s="32">
        <v>116453.56200000001</v>
      </c>
    </row>
    <row r="36" spans="1:20" ht="12.95" customHeight="1" x14ac:dyDescent="0.25">
      <c r="A36" s="18" t="s">
        <v>63</v>
      </c>
      <c r="B36" s="13" t="s">
        <v>47</v>
      </c>
      <c r="C36" s="13" t="s">
        <v>47</v>
      </c>
      <c r="D36" s="13" t="s">
        <v>47</v>
      </c>
      <c r="E36" s="13">
        <v>54.7</v>
      </c>
      <c r="F36" s="12">
        <v>41.4</v>
      </c>
      <c r="G36" s="12">
        <v>38.1</v>
      </c>
      <c r="H36" s="13">
        <f t="shared" si="2"/>
        <v>-3.2999999999999972</v>
      </c>
      <c r="I36" s="13">
        <v>35.6</v>
      </c>
      <c r="J36" s="13">
        <v>35.1</v>
      </c>
      <c r="K36" s="13">
        <v>24.8</v>
      </c>
      <c r="L36" s="13">
        <v>21</v>
      </c>
      <c r="M36" s="13">
        <v>57.1</v>
      </c>
      <c r="N36" s="13">
        <v>64.3</v>
      </c>
      <c r="O36" s="13">
        <v>57.8</v>
      </c>
      <c r="P36" s="13">
        <v>50</v>
      </c>
      <c r="Q36" s="13">
        <v>57.5</v>
      </c>
      <c r="R36" s="13">
        <v>59.4</v>
      </c>
      <c r="S36" s="13">
        <v>70.900000000000006</v>
      </c>
      <c r="T36" s="32">
        <v>70879.328999999998</v>
      </c>
    </row>
    <row r="37" spans="1:20" ht="12.95" customHeight="1" x14ac:dyDescent="0.25">
      <c r="A37" s="18" t="s">
        <v>64</v>
      </c>
      <c r="B37" s="13" t="s">
        <v>47</v>
      </c>
      <c r="C37" s="13" t="s">
        <v>65</v>
      </c>
      <c r="D37" s="13" t="s">
        <v>47</v>
      </c>
      <c r="E37" s="13" t="s">
        <v>47</v>
      </c>
      <c r="F37" s="13" t="s">
        <v>47</v>
      </c>
      <c r="G37" s="12">
        <v>131.9</v>
      </c>
      <c r="H37" s="13"/>
      <c r="I37" s="13">
        <v>117.2</v>
      </c>
      <c r="J37" s="13">
        <v>181</v>
      </c>
      <c r="K37" s="13">
        <v>124.6</v>
      </c>
      <c r="L37" s="13">
        <v>104.2</v>
      </c>
      <c r="M37" s="13">
        <v>103.4</v>
      </c>
      <c r="N37" s="13">
        <v>162.80000000000001</v>
      </c>
      <c r="O37" s="13">
        <v>121.9</v>
      </c>
      <c r="P37" s="13">
        <v>123.9</v>
      </c>
      <c r="Q37" s="13">
        <v>166.2</v>
      </c>
      <c r="R37" s="13">
        <v>148.4</v>
      </c>
      <c r="S37" s="13">
        <v>166</v>
      </c>
      <c r="T37" s="32">
        <v>166026.239</v>
      </c>
    </row>
    <row r="38" spans="1:20" ht="12.95" customHeight="1" x14ac:dyDescent="0.25">
      <c r="A38" s="18" t="s">
        <v>151</v>
      </c>
      <c r="B38" s="13" t="s">
        <v>47</v>
      </c>
      <c r="C38" s="13" t="s">
        <v>65</v>
      </c>
      <c r="D38" s="13"/>
      <c r="E38" s="13"/>
      <c r="F38" s="13"/>
      <c r="G38" s="12"/>
      <c r="H38" s="13"/>
      <c r="I38" s="13">
        <v>21.7</v>
      </c>
      <c r="J38" s="13"/>
      <c r="K38" s="13"/>
      <c r="L38" s="13">
        <v>39.4</v>
      </c>
      <c r="M38" s="13">
        <v>38.299999999999997</v>
      </c>
      <c r="N38" s="13">
        <v>33.200000000000003</v>
      </c>
      <c r="O38" s="13">
        <v>18.899999999999999</v>
      </c>
      <c r="P38" s="13">
        <v>33.299999999999997</v>
      </c>
      <c r="Q38" s="13">
        <v>40.9</v>
      </c>
      <c r="R38" s="13">
        <v>32.299999999999997</v>
      </c>
      <c r="S38" s="13">
        <v>28</v>
      </c>
      <c r="T38" s="32">
        <v>28042.804</v>
      </c>
    </row>
    <row r="39" spans="1:20" ht="12.95" customHeight="1" x14ac:dyDescent="0.25">
      <c r="A39" s="18" t="s">
        <v>66</v>
      </c>
      <c r="B39" s="12">
        <v>305.2</v>
      </c>
      <c r="C39" s="12">
        <v>121.2</v>
      </c>
      <c r="D39" s="12">
        <v>99.2</v>
      </c>
      <c r="E39" s="12">
        <v>89.6</v>
      </c>
      <c r="F39" s="12">
        <v>84.8</v>
      </c>
      <c r="G39" s="12">
        <v>89.6</v>
      </c>
      <c r="H39" s="13">
        <f>G39-F39</f>
        <v>4.7999999999999972</v>
      </c>
      <c r="I39" s="13">
        <v>103.7</v>
      </c>
      <c r="J39" s="13">
        <v>103</v>
      </c>
      <c r="K39" s="13">
        <v>109.4</v>
      </c>
      <c r="L39" s="13">
        <v>112.3</v>
      </c>
      <c r="M39" s="13">
        <v>124.8</v>
      </c>
      <c r="N39" s="13">
        <v>110.1</v>
      </c>
      <c r="O39" s="13">
        <v>64.8</v>
      </c>
      <c r="P39" s="13">
        <v>58.1</v>
      </c>
      <c r="Q39" s="13">
        <v>53.2</v>
      </c>
      <c r="R39" s="13">
        <v>46.5</v>
      </c>
      <c r="S39" s="13">
        <v>39.299999999999997</v>
      </c>
      <c r="T39" s="32">
        <v>39304.794000000002</v>
      </c>
    </row>
    <row r="40" spans="1:20" ht="12.95" customHeight="1" x14ac:dyDescent="0.25">
      <c r="A40" s="18" t="s">
        <v>67</v>
      </c>
      <c r="B40" s="12">
        <v>610.20000000000005</v>
      </c>
      <c r="C40" s="12">
        <v>340.4</v>
      </c>
      <c r="D40" s="12">
        <v>338.9</v>
      </c>
      <c r="E40" s="12">
        <v>350.3</v>
      </c>
      <c r="F40" s="12">
        <v>324.5</v>
      </c>
      <c r="G40" s="12">
        <v>316.39999999999998</v>
      </c>
      <c r="H40" s="13">
        <f>G40-F40</f>
        <v>-8.1000000000000227</v>
      </c>
      <c r="I40" s="13">
        <v>340.4</v>
      </c>
      <c r="J40" s="13">
        <v>363.6</v>
      </c>
      <c r="K40" s="13">
        <v>370</v>
      </c>
      <c r="L40" s="13">
        <v>401.6</v>
      </c>
      <c r="M40" s="13">
        <v>425.7</v>
      </c>
      <c r="N40" s="13">
        <v>359.3</v>
      </c>
      <c r="O40" s="13">
        <v>283.89999999999998</v>
      </c>
      <c r="P40" s="13">
        <v>364.3</v>
      </c>
      <c r="Q40" s="13">
        <v>382.4</v>
      </c>
      <c r="R40" s="13">
        <v>330.4</v>
      </c>
      <c r="S40" s="13">
        <v>333.8</v>
      </c>
      <c r="T40" s="32">
        <v>333846.58600000001</v>
      </c>
    </row>
    <row r="41" spans="1:20" ht="12.95" customHeight="1" x14ac:dyDescent="0.25">
      <c r="A41" s="18" t="s">
        <v>68</v>
      </c>
      <c r="B41" s="13" t="s">
        <v>65</v>
      </c>
      <c r="C41" s="13" t="s">
        <v>65</v>
      </c>
      <c r="D41" s="12"/>
      <c r="E41" s="12"/>
      <c r="F41" s="12"/>
      <c r="G41" s="12">
        <v>113.7</v>
      </c>
      <c r="H41" s="13">
        <v>121.8</v>
      </c>
      <c r="I41" s="13">
        <v>121.8</v>
      </c>
      <c r="J41" s="13">
        <v>89.6</v>
      </c>
      <c r="K41" s="13">
        <v>112.8</v>
      </c>
      <c r="L41" s="13">
        <v>134.19999999999999</v>
      </c>
      <c r="M41" s="13">
        <v>123.7</v>
      </c>
      <c r="N41" s="13">
        <v>98.1</v>
      </c>
      <c r="O41" s="13">
        <v>104.8</v>
      </c>
      <c r="P41" s="13">
        <v>109.9</v>
      </c>
      <c r="Q41" s="13">
        <v>105.4</v>
      </c>
      <c r="R41" s="13">
        <v>118</v>
      </c>
      <c r="S41" s="13">
        <v>133</v>
      </c>
      <c r="T41" s="32">
        <v>133027.25599999999</v>
      </c>
    </row>
    <row r="42" spans="1:20" ht="12.95" customHeight="1" x14ac:dyDescent="0.25">
      <c r="A42" s="18" t="s">
        <v>152</v>
      </c>
      <c r="B42" s="13" t="s">
        <v>65</v>
      </c>
      <c r="C42" s="13" t="s">
        <v>65</v>
      </c>
      <c r="D42" s="12"/>
      <c r="E42" s="12"/>
      <c r="F42" s="12"/>
      <c r="G42" s="12"/>
      <c r="H42" s="13"/>
      <c r="I42" s="13">
        <v>0.6</v>
      </c>
      <c r="J42" s="13"/>
      <c r="K42" s="13"/>
      <c r="L42" s="13">
        <v>1.8</v>
      </c>
      <c r="M42" s="13">
        <v>6.7</v>
      </c>
      <c r="N42" s="13">
        <v>12.4</v>
      </c>
      <c r="O42" s="13">
        <v>3.5</v>
      </c>
      <c r="P42" s="13">
        <v>3.3</v>
      </c>
      <c r="Q42" s="13">
        <v>4.3</v>
      </c>
      <c r="R42" s="13">
        <v>4.5</v>
      </c>
      <c r="S42" s="13">
        <v>11.9</v>
      </c>
      <c r="T42" s="32">
        <v>11902.446</v>
      </c>
    </row>
    <row r="43" spans="1:20" ht="12.95" customHeight="1" x14ac:dyDescent="0.25">
      <c r="A43" s="18" t="s">
        <v>153</v>
      </c>
      <c r="B43" s="13" t="s">
        <v>65</v>
      </c>
      <c r="C43" s="13" t="s">
        <v>65</v>
      </c>
      <c r="D43" s="12"/>
      <c r="E43" s="12"/>
      <c r="F43" s="12"/>
      <c r="G43" s="12"/>
      <c r="H43" s="13"/>
      <c r="I43" s="13">
        <v>32.4</v>
      </c>
      <c r="J43" s="13"/>
      <c r="K43" s="13"/>
      <c r="L43" s="13">
        <v>44</v>
      </c>
      <c r="M43" s="13">
        <v>48.9</v>
      </c>
      <c r="N43" s="13">
        <v>36.5</v>
      </c>
      <c r="O43" s="13">
        <v>43.8</v>
      </c>
      <c r="P43" s="13">
        <v>48.8</v>
      </c>
      <c r="Q43" s="13">
        <v>60.1</v>
      </c>
      <c r="R43" s="13">
        <v>53.4</v>
      </c>
      <c r="S43" s="13">
        <v>39</v>
      </c>
      <c r="T43" s="32">
        <v>39037.644</v>
      </c>
    </row>
    <row r="44" spans="1:20" ht="12.95" customHeight="1" x14ac:dyDescent="0.25">
      <c r="A44" s="18" t="s">
        <v>247</v>
      </c>
      <c r="B44" s="13" t="s">
        <v>65</v>
      </c>
      <c r="C44" s="13" t="s">
        <v>65</v>
      </c>
      <c r="D44" s="12"/>
      <c r="E44" s="12"/>
      <c r="F44" s="12"/>
      <c r="G44" s="12"/>
      <c r="H44" s="13"/>
      <c r="I44" s="13">
        <v>20.6</v>
      </c>
      <c r="J44" s="13"/>
      <c r="K44" s="13"/>
      <c r="L44" s="13">
        <v>38.1</v>
      </c>
      <c r="M44" s="13">
        <v>37.1</v>
      </c>
      <c r="N44" s="13">
        <v>32.700000000000003</v>
      </c>
      <c r="O44" s="13">
        <v>18.5</v>
      </c>
      <c r="P44" s="13">
        <v>32.9</v>
      </c>
      <c r="Q44" s="13">
        <v>40.5</v>
      </c>
      <c r="R44" s="13">
        <v>32</v>
      </c>
      <c r="S44" s="13">
        <v>27.7</v>
      </c>
      <c r="T44" s="32">
        <v>27716.665000000001</v>
      </c>
    </row>
    <row r="45" spans="1:20" ht="12.95" customHeight="1" x14ac:dyDescent="0.25">
      <c r="A45" s="18" t="s">
        <v>69</v>
      </c>
      <c r="B45" s="12">
        <v>84</v>
      </c>
      <c r="C45" s="12">
        <v>69.7</v>
      </c>
      <c r="D45" s="12">
        <v>50.5</v>
      </c>
      <c r="E45" s="12">
        <v>30.1</v>
      </c>
      <c r="F45" s="12">
        <v>34.9</v>
      </c>
      <c r="G45" s="12">
        <v>3</v>
      </c>
      <c r="H45" s="13">
        <f t="shared" si="2"/>
        <v>-31.9</v>
      </c>
      <c r="I45" s="13">
        <v>2</v>
      </c>
      <c r="J45" s="13">
        <v>1.9</v>
      </c>
      <c r="K45" s="13">
        <v>1.8</v>
      </c>
      <c r="L45" s="13">
        <v>1.6</v>
      </c>
      <c r="M45" s="13">
        <v>2.5</v>
      </c>
      <c r="N45" s="13">
        <v>1.9</v>
      </c>
      <c r="O45" s="13">
        <v>1.8</v>
      </c>
      <c r="P45" s="13">
        <v>1.6</v>
      </c>
      <c r="Q45" s="13">
        <v>1.6</v>
      </c>
      <c r="R45" s="13">
        <v>1.5</v>
      </c>
      <c r="S45" s="13">
        <v>1.1000000000000001</v>
      </c>
      <c r="T45" s="32">
        <v>1126.626</v>
      </c>
    </row>
    <row r="46" spans="1:20" ht="12.95" customHeight="1" x14ac:dyDescent="0.25">
      <c r="A46" s="18" t="s">
        <v>70</v>
      </c>
      <c r="B46" s="13" t="s">
        <v>47</v>
      </c>
      <c r="C46" s="13" t="s">
        <v>47</v>
      </c>
      <c r="D46" s="13" t="s">
        <v>47</v>
      </c>
      <c r="E46" s="13">
        <v>116.2</v>
      </c>
      <c r="F46" s="12">
        <v>83</v>
      </c>
      <c r="G46" s="12">
        <v>82.2</v>
      </c>
      <c r="H46" s="13">
        <f t="shared" si="2"/>
        <v>-0.79999999999999716</v>
      </c>
      <c r="I46" s="13">
        <v>88.4</v>
      </c>
      <c r="J46" s="13">
        <v>70.2</v>
      </c>
      <c r="K46" s="13">
        <v>65.8</v>
      </c>
      <c r="L46" s="13">
        <v>67.599999999999994</v>
      </c>
      <c r="M46" s="13">
        <v>68.900000000000006</v>
      </c>
      <c r="N46" s="13">
        <v>73.3</v>
      </c>
      <c r="O46" s="13">
        <v>73</v>
      </c>
      <c r="P46" s="13">
        <v>75.400000000000006</v>
      </c>
      <c r="Q46" s="13">
        <v>103.1</v>
      </c>
      <c r="R46" s="13">
        <v>110.2</v>
      </c>
      <c r="S46" s="13">
        <v>126.6</v>
      </c>
      <c r="T46" s="32">
        <v>126616.745</v>
      </c>
    </row>
    <row r="47" spans="1:20" ht="12.95" customHeight="1" x14ac:dyDescent="0.2">
      <c r="A47" s="21" t="s">
        <v>71</v>
      </c>
      <c r="B47" s="9">
        <v>84.8</v>
      </c>
      <c r="C47" s="9">
        <v>30.6</v>
      </c>
      <c r="D47" s="9">
        <v>23.1</v>
      </c>
      <c r="E47" s="9">
        <v>17.2</v>
      </c>
      <c r="F47" s="9">
        <v>14.7</v>
      </c>
      <c r="G47" s="9">
        <v>14.1</v>
      </c>
      <c r="H47" s="10">
        <f t="shared" si="2"/>
        <v>-0.59999999999999964</v>
      </c>
      <c r="I47" s="10">
        <v>12.3</v>
      </c>
      <c r="J47" s="14">
        <v>13.1</v>
      </c>
      <c r="K47" s="14">
        <v>12.7</v>
      </c>
      <c r="L47" s="14">
        <v>16</v>
      </c>
      <c r="M47" s="14">
        <v>13.4</v>
      </c>
      <c r="N47" s="14">
        <v>19.100000000000001</v>
      </c>
      <c r="O47" s="14">
        <v>18.600000000000001</v>
      </c>
      <c r="P47" s="14">
        <v>18.399999999999999</v>
      </c>
      <c r="Q47" s="14">
        <v>19</v>
      </c>
      <c r="R47" s="14">
        <v>18.5</v>
      </c>
      <c r="S47" s="10">
        <v>17.2</v>
      </c>
      <c r="T47" s="48">
        <v>17211.868999999999</v>
      </c>
    </row>
    <row r="48" spans="1:20" ht="12.95" customHeight="1" x14ac:dyDescent="0.25">
      <c r="A48" s="18" t="s">
        <v>72</v>
      </c>
      <c r="B48" s="12">
        <v>11.1</v>
      </c>
      <c r="C48" s="12">
        <v>3.7</v>
      </c>
      <c r="D48" s="12">
        <v>3</v>
      </c>
      <c r="E48" s="12">
        <v>3</v>
      </c>
      <c r="F48" s="12">
        <v>2.7</v>
      </c>
      <c r="G48" s="12">
        <v>2.5</v>
      </c>
      <c r="H48" s="13">
        <f t="shared" ref="H48:H60" si="3">G48-F48</f>
        <v>-0.20000000000000018</v>
      </c>
      <c r="I48" s="13">
        <v>2.1</v>
      </c>
      <c r="J48" s="13">
        <v>2.7</v>
      </c>
      <c r="K48" s="13">
        <v>2.9</v>
      </c>
      <c r="L48" s="13">
        <v>4.2</v>
      </c>
      <c r="M48" s="13">
        <v>3</v>
      </c>
      <c r="N48" s="13">
        <v>1.7</v>
      </c>
      <c r="O48" s="13">
        <v>1.5</v>
      </c>
      <c r="P48" s="13">
        <v>0.9</v>
      </c>
      <c r="Q48" s="13">
        <v>1.3</v>
      </c>
      <c r="R48" s="13">
        <v>1.4</v>
      </c>
      <c r="S48" s="13">
        <v>1.4</v>
      </c>
      <c r="T48" s="32">
        <v>1424.951</v>
      </c>
    </row>
    <row r="49" spans="1:20" ht="12.95" customHeight="1" x14ac:dyDescent="0.25">
      <c r="A49" s="18" t="s">
        <v>73</v>
      </c>
      <c r="B49" s="13" t="s">
        <v>47</v>
      </c>
      <c r="C49" s="13" t="s">
        <v>47</v>
      </c>
      <c r="D49" s="13" t="s">
        <v>47</v>
      </c>
      <c r="E49" s="13">
        <v>1.4</v>
      </c>
      <c r="F49" s="12">
        <v>1.4</v>
      </c>
      <c r="G49" s="12">
        <v>1.7</v>
      </c>
      <c r="H49" s="13">
        <f t="shared" si="3"/>
        <v>0.30000000000000004</v>
      </c>
      <c r="I49" s="13">
        <v>1.5</v>
      </c>
      <c r="J49" s="13">
        <v>1.7</v>
      </c>
      <c r="K49" s="13">
        <v>1.9</v>
      </c>
      <c r="L49" s="13">
        <v>2.1</v>
      </c>
      <c r="M49" s="13">
        <v>2.2000000000000002</v>
      </c>
      <c r="N49" s="13">
        <v>6.1</v>
      </c>
      <c r="O49" s="13">
        <v>5.4</v>
      </c>
      <c r="P49" s="13">
        <v>5.6</v>
      </c>
      <c r="Q49" s="13">
        <v>5.7</v>
      </c>
      <c r="R49" s="13">
        <v>5.7</v>
      </c>
      <c r="S49" s="13">
        <v>5.4</v>
      </c>
      <c r="T49" s="32">
        <v>5355.3190000000004</v>
      </c>
    </row>
    <row r="50" spans="1:20" ht="12.95" customHeight="1" x14ac:dyDescent="0.2">
      <c r="A50" s="21" t="s">
        <v>166</v>
      </c>
      <c r="B50" s="9">
        <v>38.200000000000003</v>
      </c>
      <c r="C50" s="9">
        <v>13.2</v>
      </c>
      <c r="D50" s="9">
        <v>11.6</v>
      </c>
      <c r="E50" s="9">
        <v>11.7</v>
      </c>
      <c r="F50" s="9">
        <v>8.6</v>
      </c>
      <c r="G50" s="9">
        <v>7</v>
      </c>
      <c r="H50" s="10">
        <f t="shared" si="3"/>
        <v>-1.5999999999999996</v>
      </c>
      <c r="I50" s="10">
        <v>7.7</v>
      </c>
      <c r="J50" s="14">
        <v>7.8</v>
      </c>
      <c r="K50" s="14">
        <v>7.8</v>
      </c>
      <c r="L50" s="14">
        <v>12.5</v>
      </c>
      <c r="M50" s="14">
        <v>26.6</v>
      </c>
      <c r="N50" s="14">
        <v>23.2</v>
      </c>
      <c r="O50" s="14">
        <v>21.4</v>
      </c>
      <c r="P50" s="14">
        <v>17.399999999999999</v>
      </c>
      <c r="Q50" s="14">
        <v>17.2</v>
      </c>
      <c r="R50" s="14">
        <v>8.1</v>
      </c>
      <c r="S50" s="10">
        <v>7.7</v>
      </c>
      <c r="T50" s="48">
        <v>7657.933</v>
      </c>
    </row>
    <row r="51" spans="1:20" ht="12.95" customHeight="1" x14ac:dyDescent="0.25">
      <c r="A51" s="18" t="s">
        <v>167</v>
      </c>
      <c r="B51" s="12">
        <v>2.2000000000000002</v>
      </c>
      <c r="C51" s="12">
        <v>0.8</v>
      </c>
      <c r="D51" s="12">
        <v>0.6</v>
      </c>
      <c r="E51" s="12">
        <v>0.6</v>
      </c>
      <c r="F51" s="12">
        <v>0.5</v>
      </c>
      <c r="G51" s="12">
        <v>0.7</v>
      </c>
      <c r="H51" s="13">
        <f t="shared" si="3"/>
        <v>0.19999999999999996</v>
      </c>
      <c r="I51" s="13">
        <v>0.7</v>
      </c>
      <c r="J51" s="13">
        <v>0.8</v>
      </c>
      <c r="K51" s="13">
        <v>0.7</v>
      </c>
      <c r="L51" s="13">
        <v>0.9</v>
      </c>
      <c r="M51" s="13">
        <v>3.1</v>
      </c>
      <c r="N51" s="13">
        <v>1.7</v>
      </c>
      <c r="O51" s="13">
        <v>1.4</v>
      </c>
      <c r="P51" s="13">
        <v>1.4</v>
      </c>
      <c r="Q51" s="13">
        <v>1.1000000000000001</v>
      </c>
      <c r="R51" s="13">
        <v>0.6</v>
      </c>
      <c r="S51" s="13">
        <v>0.3</v>
      </c>
      <c r="T51" s="32">
        <v>347.95499999999998</v>
      </c>
    </row>
    <row r="52" spans="1:20" ht="12.95" customHeight="1" x14ac:dyDescent="0.25">
      <c r="A52" s="18" t="s">
        <v>154</v>
      </c>
      <c r="B52" s="13" t="s">
        <v>47</v>
      </c>
      <c r="C52" s="13" t="s">
        <v>47</v>
      </c>
      <c r="D52" s="13" t="s">
        <v>47</v>
      </c>
      <c r="E52" s="13" t="s">
        <v>47</v>
      </c>
      <c r="F52" s="12">
        <v>0.8</v>
      </c>
      <c r="G52" s="12"/>
      <c r="H52" s="13">
        <f t="shared" si="3"/>
        <v>-0.8</v>
      </c>
      <c r="I52" s="13">
        <v>0.2</v>
      </c>
      <c r="J52" s="13"/>
      <c r="K52" s="13"/>
      <c r="L52" s="13">
        <v>0.2</v>
      </c>
      <c r="M52" s="13">
        <v>0</v>
      </c>
      <c r="N52" s="13">
        <v>3</v>
      </c>
      <c r="O52" s="13">
        <v>3</v>
      </c>
      <c r="P52" s="13">
        <v>2.6</v>
      </c>
      <c r="Q52" s="13">
        <v>2</v>
      </c>
      <c r="R52" s="13">
        <v>0.6</v>
      </c>
      <c r="S52" s="13">
        <v>0</v>
      </c>
      <c r="T52" s="32">
        <v>7.3620000000000001</v>
      </c>
    </row>
    <row r="53" spans="1:20" ht="12.95" customHeight="1" x14ac:dyDescent="0.25">
      <c r="A53" s="18" t="s">
        <v>74</v>
      </c>
      <c r="B53" s="13" t="s">
        <v>47</v>
      </c>
      <c r="C53" s="13" t="s">
        <v>47</v>
      </c>
      <c r="D53" s="13" t="s">
        <v>47</v>
      </c>
      <c r="E53" s="13">
        <v>1.8</v>
      </c>
      <c r="F53" s="12">
        <v>1</v>
      </c>
      <c r="G53" s="12">
        <v>0.7</v>
      </c>
      <c r="H53" s="13">
        <f t="shared" si="3"/>
        <v>-0.30000000000000004</v>
      </c>
      <c r="I53" s="13">
        <v>1</v>
      </c>
      <c r="J53" s="13">
        <v>0.9</v>
      </c>
      <c r="K53" s="13">
        <v>0.9</v>
      </c>
      <c r="L53" s="13">
        <v>1.6</v>
      </c>
      <c r="M53" s="13">
        <v>2</v>
      </c>
      <c r="N53" s="13">
        <v>1.6</v>
      </c>
      <c r="O53" s="13">
        <v>1.1000000000000001</v>
      </c>
      <c r="P53" s="13">
        <v>0.5</v>
      </c>
      <c r="Q53" s="13">
        <v>0.7</v>
      </c>
      <c r="R53" s="13">
        <v>0.2</v>
      </c>
      <c r="S53" s="13">
        <v>0.1</v>
      </c>
      <c r="T53" s="32">
        <v>123.705</v>
      </c>
    </row>
    <row r="54" spans="1:20" ht="12.95" customHeight="1" x14ac:dyDescent="0.2">
      <c r="A54" s="21" t="s">
        <v>75</v>
      </c>
      <c r="B54" s="9">
        <v>587.5</v>
      </c>
      <c r="C54" s="9">
        <v>268.8</v>
      </c>
      <c r="D54" s="9">
        <v>277</v>
      </c>
      <c r="E54" s="9">
        <v>256.39999999999998</v>
      </c>
      <c r="F54" s="9">
        <v>233.5</v>
      </c>
      <c r="G54" s="9">
        <v>252.5</v>
      </c>
      <c r="H54" s="10">
        <f t="shared" si="3"/>
        <v>19</v>
      </c>
      <c r="I54" s="10">
        <v>231.2</v>
      </c>
      <c r="J54" s="14">
        <v>233.3</v>
      </c>
      <c r="K54" s="14">
        <v>233.5</v>
      </c>
      <c r="L54" s="14">
        <v>235.8</v>
      </c>
      <c r="M54" s="14">
        <v>262</v>
      </c>
      <c r="N54" s="14">
        <v>218.3</v>
      </c>
      <c r="O54" s="14">
        <v>180.8</v>
      </c>
      <c r="P54" s="14">
        <v>217.5</v>
      </c>
      <c r="Q54" s="14">
        <v>229.3</v>
      </c>
      <c r="R54" s="14">
        <v>207.6</v>
      </c>
      <c r="S54" s="10">
        <v>245.9</v>
      </c>
      <c r="T54" s="48">
        <v>245924.87599999999</v>
      </c>
    </row>
    <row r="55" spans="1:20" ht="12.95" customHeight="1" x14ac:dyDescent="0.25">
      <c r="A55" s="18" t="s">
        <v>76</v>
      </c>
      <c r="B55" s="12">
        <v>246.3</v>
      </c>
      <c r="C55" s="12">
        <v>143.4</v>
      </c>
      <c r="D55" s="12">
        <v>143.80000000000001</v>
      </c>
      <c r="E55" s="12">
        <v>141</v>
      </c>
      <c r="F55" s="12">
        <v>137.80000000000001</v>
      </c>
      <c r="G55" s="12">
        <v>142</v>
      </c>
      <c r="H55" s="13">
        <f t="shared" si="3"/>
        <v>4.1999999999999886</v>
      </c>
      <c r="I55" s="13">
        <v>135.5</v>
      </c>
      <c r="J55" s="13">
        <v>125.7</v>
      </c>
      <c r="K55" s="13">
        <v>123.9</v>
      </c>
      <c r="L55" s="13">
        <v>130.5</v>
      </c>
      <c r="M55" s="13">
        <v>153.9</v>
      </c>
      <c r="N55" s="13">
        <v>130.4</v>
      </c>
      <c r="O55" s="13">
        <v>94.3</v>
      </c>
      <c r="P55" s="13">
        <v>109.6</v>
      </c>
      <c r="Q55" s="13">
        <v>117</v>
      </c>
      <c r="R55" s="13">
        <v>92.3</v>
      </c>
      <c r="S55" s="13">
        <v>94.1</v>
      </c>
      <c r="T55" s="32">
        <v>94100.612999999998</v>
      </c>
    </row>
    <row r="56" spans="1:20" ht="12.95" customHeight="1" x14ac:dyDescent="0.25">
      <c r="A56" s="18" t="s">
        <v>77</v>
      </c>
      <c r="B56" s="12">
        <v>273.3</v>
      </c>
      <c r="C56" s="12">
        <v>101</v>
      </c>
      <c r="D56" s="12">
        <v>114</v>
      </c>
      <c r="E56" s="12">
        <v>96.9</v>
      </c>
      <c r="F56" s="12">
        <v>77.599999999999994</v>
      </c>
      <c r="G56" s="12">
        <v>95.7</v>
      </c>
      <c r="H56" s="13">
        <f t="shared" si="3"/>
        <v>18.100000000000009</v>
      </c>
      <c r="I56" s="13">
        <v>80.8</v>
      </c>
      <c r="J56" s="13">
        <v>92.6</v>
      </c>
      <c r="K56" s="13">
        <v>95.7</v>
      </c>
      <c r="L56" s="13">
        <v>91.4</v>
      </c>
      <c r="M56" s="13">
        <v>98.4</v>
      </c>
      <c r="N56" s="13">
        <v>80.599999999999994</v>
      </c>
      <c r="O56" s="13">
        <v>79.2</v>
      </c>
      <c r="P56" s="13">
        <v>100.3</v>
      </c>
      <c r="Q56" s="13">
        <v>104.9</v>
      </c>
      <c r="R56" s="13">
        <v>107.7</v>
      </c>
      <c r="S56" s="13">
        <v>145.5</v>
      </c>
      <c r="T56" s="32">
        <v>145515.845</v>
      </c>
    </row>
    <row r="57" spans="1:20" ht="12.95" customHeight="1" x14ac:dyDescent="0.2">
      <c r="A57" s="21" t="s">
        <v>78</v>
      </c>
      <c r="B57" s="9">
        <v>403.3</v>
      </c>
      <c r="C57" s="9">
        <v>271.7</v>
      </c>
      <c r="D57" s="9">
        <v>180.4</v>
      </c>
      <c r="E57" s="9">
        <v>182.4</v>
      </c>
      <c r="F57" s="9">
        <v>180.6</v>
      </c>
      <c r="G57" s="9">
        <v>141.30000000000001</v>
      </c>
      <c r="H57" s="10">
        <f t="shared" si="3"/>
        <v>-39.299999999999983</v>
      </c>
      <c r="I57" s="10">
        <v>141</v>
      </c>
      <c r="J57" s="14">
        <v>143.80000000000001</v>
      </c>
      <c r="K57" s="14">
        <v>149</v>
      </c>
      <c r="L57" s="14">
        <v>181.3</v>
      </c>
      <c r="M57" s="14">
        <v>204.2</v>
      </c>
      <c r="N57" s="14">
        <v>241.7</v>
      </c>
      <c r="O57" s="14">
        <v>214.5</v>
      </c>
      <c r="P57" s="14">
        <v>169.2</v>
      </c>
      <c r="Q57" s="14">
        <v>221.8</v>
      </c>
      <c r="R57" s="14">
        <v>196.7</v>
      </c>
      <c r="S57" s="10">
        <v>202.9</v>
      </c>
      <c r="T57" s="48">
        <v>202916.03400000001</v>
      </c>
    </row>
    <row r="58" spans="1:20" ht="12.95" customHeight="1" x14ac:dyDescent="0.25">
      <c r="A58" s="18" t="s">
        <v>79</v>
      </c>
      <c r="B58" s="12">
        <v>5.6</v>
      </c>
      <c r="C58" s="12">
        <v>2.7</v>
      </c>
      <c r="D58" s="12">
        <v>2.2999999999999998</v>
      </c>
      <c r="E58" s="12">
        <v>2.2000000000000002</v>
      </c>
      <c r="F58" s="12">
        <v>1.9</v>
      </c>
      <c r="G58" s="12">
        <v>1.2</v>
      </c>
      <c r="H58" s="13">
        <f t="shared" si="3"/>
        <v>-0.7</v>
      </c>
      <c r="I58" s="13">
        <v>0.8</v>
      </c>
      <c r="J58" s="13">
        <v>0.7</v>
      </c>
      <c r="K58" s="13">
        <v>0.7</v>
      </c>
      <c r="L58" s="13">
        <v>0.7</v>
      </c>
      <c r="M58" s="13">
        <v>0.7</v>
      </c>
      <c r="N58" s="13">
        <v>0.7</v>
      </c>
      <c r="O58" s="13">
        <v>0.5</v>
      </c>
      <c r="P58" s="13">
        <v>0.5</v>
      </c>
      <c r="Q58" s="13">
        <v>0.4</v>
      </c>
      <c r="R58" s="13">
        <v>0.4</v>
      </c>
      <c r="S58" s="13">
        <v>0.4</v>
      </c>
      <c r="T58" s="32">
        <v>434.10599999999999</v>
      </c>
    </row>
    <row r="59" spans="1:20" ht="12.95" customHeight="1" x14ac:dyDescent="0.25">
      <c r="A59" s="18" t="s">
        <v>80</v>
      </c>
      <c r="B59" s="12">
        <v>308.10000000000002</v>
      </c>
      <c r="C59" s="12">
        <v>220</v>
      </c>
      <c r="D59" s="12">
        <v>145.69999999999999</v>
      </c>
      <c r="E59" s="12">
        <v>138.4</v>
      </c>
      <c r="F59" s="12">
        <v>146.69999999999999</v>
      </c>
      <c r="G59" s="12">
        <v>119.8</v>
      </c>
      <c r="H59" s="13">
        <f t="shared" si="3"/>
        <v>-26.899999999999991</v>
      </c>
      <c r="I59" s="13">
        <v>118.9</v>
      </c>
      <c r="J59" s="13">
        <v>118.9</v>
      </c>
      <c r="K59" s="13">
        <v>126.6</v>
      </c>
      <c r="L59" s="13">
        <v>153.5</v>
      </c>
      <c r="M59" s="13">
        <v>176.5</v>
      </c>
      <c r="N59" s="13">
        <v>218.3</v>
      </c>
      <c r="O59" s="13">
        <v>191.2</v>
      </c>
      <c r="P59" s="13">
        <v>146.80000000000001</v>
      </c>
      <c r="Q59" s="13">
        <v>198.7</v>
      </c>
      <c r="R59" s="13">
        <v>174.7</v>
      </c>
      <c r="S59" s="13">
        <v>182.7</v>
      </c>
      <c r="T59" s="32">
        <v>182650.66099999999</v>
      </c>
    </row>
    <row r="60" spans="1:20" ht="12.95" customHeight="1" x14ac:dyDescent="0.2">
      <c r="A60" s="21" t="s">
        <v>81</v>
      </c>
      <c r="B60" s="9">
        <v>219.9</v>
      </c>
      <c r="C60" s="9">
        <v>122.6</v>
      </c>
      <c r="D60" s="9">
        <v>81.099999999999994</v>
      </c>
      <c r="E60" s="10">
        <v>84</v>
      </c>
      <c r="F60" s="10">
        <v>85</v>
      </c>
      <c r="G60" s="17">
        <v>99.4</v>
      </c>
      <c r="H60" s="10">
        <f t="shared" si="3"/>
        <v>14.400000000000006</v>
      </c>
      <c r="I60" s="10">
        <v>80.8</v>
      </c>
      <c r="J60" s="14">
        <v>87.4</v>
      </c>
      <c r="K60" s="14">
        <v>93</v>
      </c>
      <c r="L60" s="14">
        <v>75.3</v>
      </c>
      <c r="M60" s="14">
        <v>73</v>
      </c>
      <c r="N60" s="14">
        <v>107.4</v>
      </c>
      <c r="O60" s="14">
        <v>101.9</v>
      </c>
      <c r="P60" s="14">
        <v>106.8</v>
      </c>
      <c r="Q60" s="14">
        <v>113.6</v>
      </c>
      <c r="R60" s="14">
        <v>129.4</v>
      </c>
      <c r="S60" s="10">
        <v>111.9</v>
      </c>
      <c r="T60" s="48">
        <v>111891.679</v>
      </c>
    </row>
    <row r="61" spans="1:20" ht="12.95" customHeight="1" x14ac:dyDescent="0.25">
      <c r="A61" s="49" t="s">
        <v>156</v>
      </c>
      <c r="B61" s="13" t="s">
        <v>47</v>
      </c>
      <c r="C61" s="13" t="s">
        <v>47</v>
      </c>
      <c r="D61" s="9"/>
      <c r="E61" s="10"/>
      <c r="F61" s="10"/>
      <c r="G61" s="17"/>
      <c r="H61" s="10"/>
      <c r="I61" s="12">
        <v>0.1</v>
      </c>
      <c r="J61" s="12"/>
      <c r="K61" s="12"/>
      <c r="L61" s="12">
        <v>0.2</v>
      </c>
      <c r="M61" s="12">
        <v>3.3</v>
      </c>
      <c r="N61" s="12">
        <v>2</v>
      </c>
      <c r="O61" s="12">
        <v>1.7</v>
      </c>
      <c r="P61" s="13">
        <v>1.9</v>
      </c>
      <c r="Q61" s="13">
        <v>1.9</v>
      </c>
      <c r="R61" s="13">
        <v>1.1000000000000001</v>
      </c>
      <c r="S61" s="13">
        <v>1.3</v>
      </c>
      <c r="T61" s="32">
        <v>1271.028</v>
      </c>
    </row>
    <row r="62" spans="1:20" ht="12.95" customHeight="1" x14ac:dyDescent="0.25">
      <c r="A62" s="49" t="s">
        <v>155</v>
      </c>
      <c r="B62" s="13" t="s">
        <v>47</v>
      </c>
      <c r="C62" s="13" t="s">
        <v>47</v>
      </c>
      <c r="D62" s="9"/>
      <c r="E62" s="10"/>
      <c r="F62" s="10"/>
      <c r="G62" s="17"/>
      <c r="H62" s="10"/>
      <c r="I62" s="12">
        <v>0.1</v>
      </c>
      <c r="J62" s="12"/>
      <c r="K62" s="12"/>
      <c r="L62" s="12">
        <v>0.4</v>
      </c>
      <c r="M62" s="12">
        <v>0.4</v>
      </c>
      <c r="N62" s="12">
        <v>8</v>
      </c>
      <c r="O62" s="12">
        <v>6.4</v>
      </c>
      <c r="P62" s="13">
        <v>5.4</v>
      </c>
      <c r="Q62" s="13">
        <v>1.1000000000000001</v>
      </c>
      <c r="R62" s="13">
        <v>4</v>
      </c>
      <c r="S62" s="13">
        <v>3.6</v>
      </c>
      <c r="T62" s="32">
        <v>3555.1880000000001</v>
      </c>
    </row>
    <row r="63" spans="1:20" ht="12.95" customHeight="1" x14ac:dyDescent="0.25">
      <c r="A63" s="18" t="s">
        <v>82</v>
      </c>
      <c r="B63" s="12">
        <v>25.4</v>
      </c>
      <c r="C63" s="12">
        <v>5.0999999999999996</v>
      </c>
      <c r="D63" s="12">
        <v>4.5</v>
      </c>
      <c r="E63" s="12">
        <v>4</v>
      </c>
      <c r="F63" s="12">
        <v>5.0999999999999996</v>
      </c>
      <c r="G63" s="12">
        <v>3.6</v>
      </c>
      <c r="H63" s="13">
        <f>G63-F63</f>
        <v>-1.4999999999999996</v>
      </c>
      <c r="I63" s="12">
        <v>3</v>
      </c>
      <c r="J63" s="12">
        <v>3.7</v>
      </c>
      <c r="K63" s="12">
        <v>2.9</v>
      </c>
      <c r="L63" s="12">
        <v>2.5</v>
      </c>
      <c r="M63" s="12">
        <v>2.2999999999999998</v>
      </c>
      <c r="N63" s="12">
        <v>2.1</v>
      </c>
      <c r="O63" s="12">
        <v>3</v>
      </c>
      <c r="P63" s="13">
        <v>1.2</v>
      </c>
      <c r="Q63" s="13">
        <v>1.4</v>
      </c>
      <c r="R63" s="13">
        <v>1.4</v>
      </c>
      <c r="S63" s="13">
        <v>1.4</v>
      </c>
      <c r="T63" s="32">
        <v>1368.4760000000001</v>
      </c>
    </row>
    <row r="64" spans="1:20" ht="12.95" customHeight="1" x14ac:dyDescent="0.25">
      <c r="A64" s="18" t="s">
        <v>83</v>
      </c>
      <c r="B64" s="13" t="s">
        <v>47</v>
      </c>
      <c r="C64" s="13" t="s">
        <v>47</v>
      </c>
      <c r="D64" s="13" t="s">
        <v>47</v>
      </c>
      <c r="E64" s="13">
        <v>63.7</v>
      </c>
      <c r="F64" s="12">
        <v>61</v>
      </c>
      <c r="G64" s="12">
        <v>80.5</v>
      </c>
      <c r="H64" s="13">
        <f>G64-F64</f>
        <v>19.5</v>
      </c>
      <c r="I64" s="12">
        <v>64.5</v>
      </c>
      <c r="J64" s="12">
        <v>69.8</v>
      </c>
      <c r="K64" s="12">
        <v>77.900000000000006</v>
      </c>
      <c r="L64" s="12">
        <v>58.9</v>
      </c>
      <c r="M64" s="12">
        <v>53.2</v>
      </c>
      <c r="N64" s="12">
        <v>79.3</v>
      </c>
      <c r="O64" s="12">
        <v>76.900000000000006</v>
      </c>
      <c r="P64" s="13">
        <v>82.8</v>
      </c>
      <c r="Q64" s="13">
        <v>91.7</v>
      </c>
      <c r="R64" s="13">
        <v>109.2</v>
      </c>
      <c r="S64" s="13">
        <v>91.8</v>
      </c>
      <c r="T64" s="32">
        <v>91760.819000000003</v>
      </c>
    </row>
    <row r="65" spans="1:20" ht="14.25" customHeight="1" x14ac:dyDescent="0.25">
      <c r="A65" s="18"/>
      <c r="B65" s="12"/>
      <c r="C65" s="12"/>
      <c r="D65" s="12"/>
      <c r="E65" s="12"/>
      <c r="F65" s="12"/>
      <c r="G65" s="15" t="s">
        <v>86</v>
      </c>
      <c r="H65" s="15"/>
      <c r="I65" s="15"/>
      <c r="J65" s="15"/>
      <c r="K65" s="15"/>
      <c r="L65" s="15"/>
      <c r="M65" s="72"/>
      <c r="N65" s="219" t="s">
        <v>251</v>
      </c>
      <c r="O65" s="219"/>
      <c r="P65" s="219"/>
      <c r="Q65" s="219"/>
      <c r="R65" s="219"/>
      <c r="S65" s="220"/>
    </row>
    <row r="66" spans="1:20" ht="14.25" x14ac:dyDescent="0.2">
      <c r="A66" s="74"/>
      <c r="B66" s="71">
        <v>1990</v>
      </c>
      <c r="C66" s="60">
        <v>1995</v>
      </c>
      <c r="D66" s="60">
        <v>1996</v>
      </c>
      <c r="E66" s="60">
        <v>1997</v>
      </c>
      <c r="F66" s="71">
        <v>1998</v>
      </c>
      <c r="G66" s="60">
        <v>1999</v>
      </c>
      <c r="H66" s="61" t="s">
        <v>38</v>
      </c>
      <c r="I66" s="62">
        <v>2000</v>
      </c>
      <c r="J66" s="60">
        <v>2001</v>
      </c>
      <c r="K66" s="62">
        <v>2002</v>
      </c>
      <c r="L66" s="62">
        <v>2003</v>
      </c>
      <c r="M66" s="62">
        <v>2005</v>
      </c>
      <c r="N66" s="75">
        <v>2008</v>
      </c>
      <c r="O66" s="75">
        <v>2009</v>
      </c>
      <c r="P66" s="75">
        <v>2010</v>
      </c>
      <c r="Q66" s="75">
        <v>2011</v>
      </c>
      <c r="R66" s="75">
        <v>2012</v>
      </c>
      <c r="S66" s="75">
        <v>2013</v>
      </c>
    </row>
    <row r="67" spans="1:20" ht="12.95" customHeight="1" x14ac:dyDescent="0.25">
      <c r="A67" s="18" t="s">
        <v>157</v>
      </c>
      <c r="B67" s="13" t="s">
        <v>47</v>
      </c>
      <c r="C67" s="13" t="s">
        <v>47</v>
      </c>
      <c r="D67" s="16"/>
      <c r="E67" s="16"/>
      <c r="F67" s="16"/>
      <c r="G67" s="16"/>
      <c r="H67" s="16"/>
      <c r="I67" s="12">
        <v>2.5</v>
      </c>
      <c r="J67" s="12"/>
      <c r="K67" s="12"/>
      <c r="L67" s="12">
        <v>2.4</v>
      </c>
      <c r="M67" s="12">
        <v>2.2000000000000002</v>
      </c>
      <c r="N67" s="12">
        <v>6</v>
      </c>
      <c r="O67" s="12">
        <v>5.4</v>
      </c>
      <c r="P67" s="13">
        <v>8.8000000000000007</v>
      </c>
      <c r="Q67" s="13">
        <v>0.2</v>
      </c>
      <c r="R67" s="13">
        <v>4.5999999999999996</v>
      </c>
      <c r="S67" s="13">
        <v>4</v>
      </c>
      <c r="T67" s="32">
        <v>3957.6930000000002</v>
      </c>
    </row>
    <row r="68" spans="1:20" ht="13.5" x14ac:dyDescent="0.2">
      <c r="A68" s="21" t="s">
        <v>84</v>
      </c>
      <c r="B68" s="9">
        <v>171.7</v>
      </c>
      <c r="C68" s="9">
        <v>84.3</v>
      </c>
      <c r="D68" s="9">
        <v>59.5</v>
      </c>
      <c r="E68" s="9">
        <v>55</v>
      </c>
      <c r="F68" s="9">
        <v>52.3</v>
      </c>
      <c r="G68" s="9">
        <v>49.7</v>
      </c>
      <c r="H68" s="10">
        <f t="shared" ref="H68:H73" si="4">G68-F68</f>
        <v>-2.5999999999999943</v>
      </c>
      <c r="I68" s="10">
        <v>44.7</v>
      </c>
      <c r="J68" s="14">
        <v>47.2</v>
      </c>
      <c r="K68" s="14">
        <v>36.9</v>
      </c>
      <c r="L68" s="14">
        <v>28.8</v>
      </c>
      <c r="M68" s="14">
        <v>33</v>
      </c>
      <c r="N68" s="14">
        <v>14.2</v>
      </c>
      <c r="O68" s="14">
        <v>18.2</v>
      </c>
      <c r="P68" s="14">
        <v>14.8</v>
      </c>
      <c r="Q68" s="65">
        <v>15.2</v>
      </c>
      <c r="R68" s="65">
        <v>16.8</v>
      </c>
      <c r="S68" s="10">
        <v>15.7</v>
      </c>
      <c r="T68" s="48">
        <v>15724.088</v>
      </c>
    </row>
    <row r="69" spans="1:20" ht="13.5" x14ac:dyDescent="0.25">
      <c r="A69" s="18" t="s">
        <v>85</v>
      </c>
      <c r="B69" s="12">
        <v>23.4</v>
      </c>
      <c r="C69" s="12">
        <v>3.6</v>
      </c>
      <c r="D69" s="12">
        <v>2.5</v>
      </c>
      <c r="E69" s="12">
        <v>1.8</v>
      </c>
      <c r="F69" s="12">
        <v>1.4</v>
      </c>
      <c r="G69" s="12">
        <v>1.7</v>
      </c>
      <c r="H69" s="13">
        <f t="shared" si="4"/>
        <v>0.30000000000000004</v>
      </c>
      <c r="I69" s="13">
        <v>2.2000000000000002</v>
      </c>
      <c r="J69" s="13">
        <v>2.2999999999999998</v>
      </c>
      <c r="K69" s="13">
        <v>2.2999999999999998</v>
      </c>
      <c r="L69" s="13">
        <v>2.6</v>
      </c>
      <c r="M69" s="13">
        <v>2.4</v>
      </c>
      <c r="N69" s="13">
        <v>2.9</v>
      </c>
      <c r="O69" s="13">
        <v>2.1</v>
      </c>
      <c r="P69" s="13">
        <v>2.2000000000000002</v>
      </c>
      <c r="Q69" s="66">
        <v>2.4</v>
      </c>
      <c r="R69" s="66">
        <v>2.2999999999999998</v>
      </c>
      <c r="S69" s="13">
        <v>2.2999999999999998</v>
      </c>
      <c r="T69" s="32">
        <v>2349.6819999999998</v>
      </c>
    </row>
    <row r="70" spans="1:20" ht="13.5" x14ac:dyDescent="0.25">
      <c r="A70" s="18" t="s">
        <v>205</v>
      </c>
      <c r="B70" s="12">
        <v>102.4</v>
      </c>
      <c r="C70" s="12">
        <v>51.8</v>
      </c>
      <c r="D70" s="12">
        <v>33.4</v>
      </c>
      <c r="E70" s="12">
        <v>36.6</v>
      </c>
      <c r="F70" s="12">
        <v>35.5</v>
      </c>
      <c r="G70" s="12">
        <v>35.5</v>
      </c>
      <c r="H70" s="13">
        <f t="shared" si="4"/>
        <v>0</v>
      </c>
      <c r="I70" s="13">
        <v>32.1</v>
      </c>
      <c r="J70" s="13">
        <v>33.700000000000003</v>
      </c>
      <c r="K70" s="13">
        <v>24.7</v>
      </c>
      <c r="L70" s="13">
        <v>16.100000000000001</v>
      </c>
      <c r="M70" s="13">
        <v>12.5</v>
      </c>
      <c r="N70" s="13">
        <v>0.2</v>
      </c>
      <c r="O70" s="13">
        <v>0.3</v>
      </c>
      <c r="P70" s="13">
        <v>0.2</v>
      </c>
      <c r="Q70" s="13">
        <v>0.4</v>
      </c>
      <c r="R70" s="66">
        <v>0.2</v>
      </c>
      <c r="S70" s="13">
        <v>0.2</v>
      </c>
      <c r="T70" s="32">
        <v>162.14400000000001</v>
      </c>
    </row>
    <row r="71" spans="1:20" x14ac:dyDescent="0.2">
      <c r="A71" s="18" t="s">
        <v>206</v>
      </c>
      <c r="B71" s="13" t="s">
        <v>47</v>
      </c>
      <c r="C71" s="13" t="s">
        <v>47</v>
      </c>
      <c r="D71" s="13" t="s">
        <v>47</v>
      </c>
      <c r="E71" s="13">
        <v>20.399999999999999</v>
      </c>
      <c r="F71" s="12">
        <v>18.600000000000001</v>
      </c>
      <c r="G71" s="12">
        <v>23.9</v>
      </c>
      <c r="H71" s="13">
        <f t="shared" si="4"/>
        <v>5.2999999999999972</v>
      </c>
      <c r="I71" s="13">
        <v>23.5</v>
      </c>
      <c r="J71" s="13">
        <v>24.1</v>
      </c>
      <c r="K71" s="13">
        <v>15.5</v>
      </c>
      <c r="L71" s="13">
        <v>12.6</v>
      </c>
      <c r="M71" s="13">
        <v>9.6999999999999993</v>
      </c>
      <c r="N71" s="13">
        <v>0</v>
      </c>
      <c r="O71" s="13">
        <v>0</v>
      </c>
      <c r="P71" s="13">
        <v>0</v>
      </c>
      <c r="Q71" s="13">
        <v>0</v>
      </c>
      <c r="R71" s="66">
        <v>0</v>
      </c>
      <c r="S71" s="13">
        <v>0</v>
      </c>
    </row>
    <row r="72" spans="1:20" ht="13.5" x14ac:dyDescent="0.2">
      <c r="A72" s="21" t="s">
        <v>87</v>
      </c>
      <c r="B72" s="9">
        <v>862.3</v>
      </c>
      <c r="C72" s="9">
        <v>578.1</v>
      </c>
      <c r="D72" s="9">
        <v>529.6</v>
      </c>
      <c r="E72" s="9">
        <v>572.29999999999995</v>
      </c>
      <c r="F72" s="9">
        <v>459.1</v>
      </c>
      <c r="G72" s="9">
        <v>445.3</v>
      </c>
      <c r="H72" s="10">
        <f t="shared" si="4"/>
        <v>-13.800000000000011</v>
      </c>
      <c r="I72" s="10">
        <v>429</v>
      </c>
      <c r="J72" s="14">
        <v>439.6</v>
      </c>
      <c r="K72" s="14">
        <v>438.5</v>
      </c>
      <c r="L72" s="14">
        <v>479.1</v>
      </c>
      <c r="M72" s="14">
        <v>474.7</v>
      </c>
      <c r="N72" s="14">
        <v>566.29999999999995</v>
      </c>
      <c r="O72" s="14">
        <v>506.6</v>
      </c>
      <c r="P72" s="14">
        <v>511.7</v>
      </c>
      <c r="Q72" s="14">
        <v>472</v>
      </c>
      <c r="R72" s="14">
        <v>447.6</v>
      </c>
      <c r="S72" s="10">
        <v>442</v>
      </c>
      <c r="T72" s="48">
        <v>442040.09700000001</v>
      </c>
    </row>
    <row r="73" spans="1:20" ht="13.5" x14ac:dyDescent="0.25">
      <c r="A73" s="18" t="s">
        <v>207</v>
      </c>
      <c r="B73" s="12">
        <v>204.4</v>
      </c>
      <c r="C73" s="12">
        <v>79.5</v>
      </c>
      <c r="D73" s="12">
        <v>111</v>
      </c>
      <c r="E73" s="12">
        <v>127.1</v>
      </c>
      <c r="F73" s="12">
        <v>96.5</v>
      </c>
      <c r="G73" s="12">
        <v>134.9</v>
      </c>
      <c r="H73" s="13">
        <f t="shared" si="4"/>
        <v>38.400000000000006</v>
      </c>
      <c r="I73" s="13">
        <v>144.19999999999999</v>
      </c>
      <c r="J73" s="13">
        <v>129.9</v>
      </c>
      <c r="K73" s="13">
        <v>133.80000000000001</v>
      </c>
      <c r="L73" s="13">
        <v>138.30000000000001</v>
      </c>
      <c r="M73" s="13">
        <v>118.8</v>
      </c>
      <c r="N73" s="13">
        <v>175.8</v>
      </c>
      <c r="O73" s="13">
        <v>150.4</v>
      </c>
      <c r="P73" s="13">
        <v>160.69999999999999</v>
      </c>
      <c r="Q73" s="13">
        <v>142.6</v>
      </c>
      <c r="R73" s="13">
        <v>130.5</v>
      </c>
      <c r="S73" s="13">
        <v>119.5</v>
      </c>
      <c r="T73" s="32">
        <v>119520.852</v>
      </c>
    </row>
    <row r="74" spans="1:20" ht="13.5" x14ac:dyDescent="0.25">
      <c r="A74" s="18" t="s">
        <v>208</v>
      </c>
      <c r="B74" s="13" t="s">
        <v>47</v>
      </c>
      <c r="C74" s="13" t="s">
        <v>47</v>
      </c>
      <c r="D74" s="13" t="s">
        <v>47</v>
      </c>
      <c r="E74" s="13" t="s">
        <v>47</v>
      </c>
      <c r="F74" s="13" t="s">
        <v>47</v>
      </c>
      <c r="G74" s="12">
        <v>130.4</v>
      </c>
      <c r="H74" s="13"/>
      <c r="I74" s="13">
        <v>140.4</v>
      </c>
      <c r="J74" s="13">
        <v>124.4</v>
      </c>
      <c r="K74" s="13">
        <v>128.30000000000001</v>
      </c>
      <c r="L74" s="13">
        <v>132.19999999999999</v>
      </c>
      <c r="M74" s="13">
        <v>112.9</v>
      </c>
      <c r="N74" s="13">
        <v>168.2</v>
      </c>
      <c r="O74" s="13">
        <v>145.5</v>
      </c>
      <c r="P74" s="13">
        <v>155.69999999999999</v>
      </c>
      <c r="Q74" s="13">
        <v>136.6</v>
      </c>
      <c r="R74" s="13">
        <v>124</v>
      </c>
      <c r="S74" s="13">
        <v>114.3</v>
      </c>
      <c r="T74" s="32">
        <v>114256.14599999999</v>
      </c>
    </row>
    <row r="75" spans="1:20" ht="12.75" customHeight="1" x14ac:dyDescent="0.25">
      <c r="A75" s="18" t="s">
        <v>88</v>
      </c>
      <c r="B75" s="13" t="s">
        <v>47</v>
      </c>
      <c r="C75" s="12">
        <v>94.2</v>
      </c>
      <c r="D75" s="12">
        <v>72</v>
      </c>
      <c r="E75" s="12">
        <v>109.1</v>
      </c>
      <c r="F75" s="12">
        <v>84.9</v>
      </c>
      <c r="G75" s="12">
        <v>84.1</v>
      </c>
      <c r="H75" s="13">
        <f>G75-F75</f>
        <v>-0.80000000000001137</v>
      </c>
      <c r="I75" s="13">
        <v>78.7</v>
      </c>
      <c r="J75" s="13">
        <v>91.7</v>
      </c>
      <c r="K75" s="13">
        <v>82.4</v>
      </c>
      <c r="L75" s="13">
        <v>92.7</v>
      </c>
      <c r="M75" s="13">
        <v>104.8</v>
      </c>
      <c r="N75" s="13">
        <v>101.3</v>
      </c>
      <c r="O75" s="13">
        <v>97.8</v>
      </c>
      <c r="P75" s="13">
        <v>89.3</v>
      </c>
      <c r="Q75" s="13">
        <v>96.8</v>
      </c>
      <c r="R75" s="13">
        <v>106</v>
      </c>
      <c r="S75" s="13">
        <v>111.8</v>
      </c>
      <c r="T75" s="32">
        <v>111799.694</v>
      </c>
    </row>
    <row r="76" spans="1:20" ht="12" customHeight="1" x14ac:dyDescent="0.25">
      <c r="A76" s="18" t="s">
        <v>89</v>
      </c>
      <c r="B76" s="12">
        <v>31</v>
      </c>
      <c r="C76" s="12">
        <v>41.5</v>
      </c>
      <c r="D76" s="12">
        <v>22.3</v>
      </c>
      <c r="E76" s="12">
        <v>26.8</v>
      </c>
      <c r="F76" s="12">
        <v>22.9</v>
      </c>
      <c r="G76" s="12">
        <v>17.8</v>
      </c>
      <c r="H76" s="13">
        <f>G76-F76</f>
        <v>-5.0999999999999979</v>
      </c>
      <c r="I76" s="13">
        <v>20.100000000000001</v>
      </c>
      <c r="J76" s="13">
        <v>7.1</v>
      </c>
      <c r="K76" s="13">
        <v>12.2</v>
      </c>
      <c r="L76" s="13">
        <v>15.1</v>
      </c>
      <c r="M76" s="13">
        <v>16.7</v>
      </c>
      <c r="N76" s="13">
        <v>25.5</v>
      </c>
      <c r="O76" s="13">
        <v>7</v>
      </c>
      <c r="P76" s="13">
        <v>5.5</v>
      </c>
      <c r="Q76" s="13">
        <v>5.6</v>
      </c>
      <c r="R76" s="13">
        <v>6.7</v>
      </c>
      <c r="S76" s="13">
        <v>5.8</v>
      </c>
      <c r="T76" s="32">
        <v>5801.2929999999997</v>
      </c>
    </row>
    <row r="77" spans="1:20" ht="13.5" x14ac:dyDescent="0.25">
      <c r="A77" s="18" t="s">
        <v>209</v>
      </c>
      <c r="B77" s="13" t="s">
        <v>47</v>
      </c>
      <c r="C77" s="13" t="s">
        <v>47</v>
      </c>
      <c r="D77" s="13" t="s">
        <v>47</v>
      </c>
      <c r="E77" s="13">
        <v>91.8</v>
      </c>
      <c r="F77" s="12">
        <v>61</v>
      </c>
      <c r="G77" s="12">
        <v>40.9</v>
      </c>
      <c r="H77" s="13">
        <f>G77-F77</f>
        <v>-20.100000000000001</v>
      </c>
      <c r="I77" s="13">
        <v>26</v>
      </c>
      <c r="J77" s="13">
        <v>47.7</v>
      </c>
      <c r="K77" s="13">
        <v>45.3</v>
      </c>
      <c r="L77" s="13">
        <v>76</v>
      </c>
      <c r="M77" s="13">
        <v>73</v>
      </c>
      <c r="N77" s="13">
        <v>94</v>
      </c>
      <c r="O77" s="13">
        <v>13.4</v>
      </c>
      <c r="P77" s="13">
        <v>14.6</v>
      </c>
      <c r="Q77" s="13">
        <v>13.4</v>
      </c>
      <c r="R77" s="13">
        <v>14.6</v>
      </c>
      <c r="S77" s="13">
        <v>13.1</v>
      </c>
      <c r="T77" s="32">
        <v>13081.749</v>
      </c>
    </row>
    <row r="78" spans="1:20" ht="9.75" customHeight="1" x14ac:dyDescent="0.2">
      <c r="A78" s="18" t="s">
        <v>210</v>
      </c>
      <c r="B78" s="13"/>
      <c r="C78" s="13"/>
      <c r="D78" s="13"/>
      <c r="E78" s="13"/>
      <c r="F78" s="12"/>
      <c r="G78" s="12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>
        <v>0</v>
      </c>
    </row>
    <row r="79" spans="1:20" ht="11.25" customHeight="1" x14ac:dyDescent="0.25">
      <c r="A79" s="18" t="s">
        <v>211</v>
      </c>
      <c r="B79" s="13" t="s">
        <v>47</v>
      </c>
      <c r="C79" s="13" t="s">
        <v>47</v>
      </c>
      <c r="D79" s="13"/>
      <c r="E79" s="13"/>
      <c r="F79" s="12"/>
      <c r="G79" s="12"/>
      <c r="H79" s="13"/>
      <c r="I79" s="13">
        <v>9.9</v>
      </c>
      <c r="J79" s="13"/>
      <c r="K79" s="13"/>
      <c r="L79" s="13">
        <v>49.1</v>
      </c>
      <c r="M79" s="13">
        <v>40.299999999999997</v>
      </c>
      <c r="N79" s="13">
        <v>66.8</v>
      </c>
      <c r="O79" s="13">
        <v>12.1</v>
      </c>
      <c r="P79" s="13">
        <v>13.3</v>
      </c>
      <c r="Q79" s="13">
        <v>12.7</v>
      </c>
      <c r="R79" s="13">
        <v>13.9</v>
      </c>
      <c r="S79" s="13">
        <v>12.4</v>
      </c>
      <c r="T79" s="32">
        <v>12412.782999999999</v>
      </c>
    </row>
    <row r="80" spans="1:20" ht="13.5" x14ac:dyDescent="0.25">
      <c r="A80" s="18" t="s">
        <v>90</v>
      </c>
      <c r="B80" s="12">
        <v>129.1</v>
      </c>
      <c r="C80" s="12">
        <v>42.6</v>
      </c>
      <c r="D80" s="12">
        <v>31.3</v>
      </c>
      <c r="E80" s="12">
        <v>29.9</v>
      </c>
      <c r="F80" s="12">
        <v>22.1</v>
      </c>
      <c r="G80" s="12">
        <v>21</v>
      </c>
      <c r="H80" s="13">
        <f>G80-F80</f>
        <v>-1.1000000000000014</v>
      </c>
      <c r="I80" s="13">
        <v>32.1</v>
      </c>
      <c r="J80" s="13">
        <v>40.5</v>
      </c>
      <c r="K80" s="13">
        <v>46.8</v>
      </c>
      <c r="L80" s="13">
        <v>36.799999999999997</v>
      </c>
      <c r="M80" s="13">
        <v>45.1</v>
      </c>
      <c r="N80" s="13">
        <v>37.1</v>
      </c>
      <c r="O80" s="13">
        <v>34.5</v>
      </c>
      <c r="P80" s="13">
        <v>31.1</v>
      </c>
      <c r="Q80" s="13">
        <v>33.299999999999997</v>
      </c>
      <c r="R80" s="13">
        <v>22.1</v>
      </c>
      <c r="S80" s="13">
        <v>18.8</v>
      </c>
      <c r="T80" s="32">
        <v>18785.47</v>
      </c>
    </row>
    <row r="81" spans="1:20" ht="12" customHeight="1" x14ac:dyDescent="0.25">
      <c r="A81" s="18" t="s">
        <v>91</v>
      </c>
      <c r="B81" s="13" t="s">
        <v>47</v>
      </c>
      <c r="C81" s="13" t="s">
        <v>47</v>
      </c>
      <c r="D81" s="13" t="s">
        <v>47</v>
      </c>
      <c r="E81" s="13">
        <v>19</v>
      </c>
      <c r="F81" s="12">
        <v>17.7</v>
      </c>
      <c r="G81" s="12">
        <v>10.7</v>
      </c>
      <c r="H81" s="13">
        <f>G81-F81</f>
        <v>-7</v>
      </c>
      <c r="I81" s="13">
        <v>10.7</v>
      </c>
      <c r="J81" s="13">
        <v>7.6</v>
      </c>
      <c r="K81" s="13">
        <v>7.5</v>
      </c>
      <c r="L81" s="13">
        <v>8.9</v>
      </c>
      <c r="M81" s="13">
        <v>6.1</v>
      </c>
      <c r="N81" s="13">
        <v>6.5</v>
      </c>
      <c r="O81" s="67">
        <v>6.5</v>
      </c>
      <c r="P81" s="13">
        <v>6.4</v>
      </c>
      <c r="Q81" s="13">
        <v>0.1</v>
      </c>
      <c r="R81" s="13">
        <v>0.1</v>
      </c>
      <c r="S81" s="13">
        <v>0.2</v>
      </c>
      <c r="T81" s="32">
        <v>184.49100000000001</v>
      </c>
    </row>
    <row r="82" spans="1:20" ht="13.5" x14ac:dyDescent="0.25">
      <c r="A82" s="18" t="s">
        <v>158</v>
      </c>
      <c r="B82" s="13" t="s">
        <v>47</v>
      </c>
      <c r="C82" s="13" t="s">
        <v>47</v>
      </c>
      <c r="D82" s="13"/>
      <c r="E82" s="13"/>
      <c r="F82" s="12"/>
      <c r="G82" s="12"/>
      <c r="H82" s="13"/>
      <c r="I82" s="13">
        <v>5.2</v>
      </c>
      <c r="J82" s="13"/>
      <c r="K82" s="13"/>
      <c r="L82" s="13">
        <v>14.8</v>
      </c>
      <c r="M82" s="13">
        <v>13.5</v>
      </c>
      <c r="N82" s="13">
        <v>35.1</v>
      </c>
      <c r="O82" s="13">
        <v>45.4</v>
      </c>
      <c r="P82" s="13">
        <v>51.4</v>
      </c>
      <c r="Q82" s="13">
        <v>42.2</v>
      </c>
      <c r="R82" s="13">
        <v>38.700000000000003</v>
      </c>
      <c r="S82" s="13">
        <v>38.1</v>
      </c>
      <c r="T82" s="32">
        <v>38091.313999999998</v>
      </c>
    </row>
    <row r="83" spans="1:20" ht="11.25" customHeight="1" x14ac:dyDescent="0.25">
      <c r="A83" s="18" t="s">
        <v>92</v>
      </c>
      <c r="B83" s="12">
        <v>76.099999999999994</v>
      </c>
      <c r="C83" s="12">
        <v>45.5</v>
      </c>
      <c r="D83" s="12">
        <v>40.9</v>
      </c>
      <c r="E83" s="12">
        <v>50.1</v>
      </c>
      <c r="F83" s="12">
        <v>46.6</v>
      </c>
      <c r="G83" s="12">
        <v>36</v>
      </c>
      <c r="H83" s="13">
        <f t="shared" ref="H83:H91" si="5">G83-F83</f>
        <v>-10.600000000000001</v>
      </c>
      <c r="I83" s="13">
        <v>19.7</v>
      </c>
      <c r="J83" s="13">
        <v>20.100000000000001</v>
      </c>
      <c r="K83" s="13">
        <v>17.7</v>
      </c>
      <c r="L83" s="13">
        <v>21</v>
      </c>
      <c r="M83" s="13">
        <v>29.2</v>
      </c>
      <c r="N83" s="13">
        <v>26.7</v>
      </c>
      <c r="O83" s="13">
        <v>18.5</v>
      </c>
      <c r="P83" s="13">
        <v>23.9</v>
      </c>
      <c r="Q83" s="13">
        <v>22.2</v>
      </c>
      <c r="R83" s="13">
        <v>19.899999999999999</v>
      </c>
      <c r="S83" s="13">
        <v>17.399999999999999</v>
      </c>
      <c r="T83" s="32">
        <v>17388.566999999999</v>
      </c>
    </row>
    <row r="84" spans="1:20" ht="11.25" customHeight="1" x14ac:dyDescent="0.2">
      <c r="A84" s="21" t="s">
        <v>93</v>
      </c>
      <c r="B84" s="9">
        <v>271.89999999999998</v>
      </c>
      <c r="C84" s="9">
        <v>124.6</v>
      </c>
      <c r="D84" s="9">
        <v>106.4</v>
      </c>
      <c r="E84" s="9">
        <v>98.1</v>
      </c>
      <c r="F84" s="9">
        <v>108.6</v>
      </c>
      <c r="G84" s="9">
        <v>113.2</v>
      </c>
      <c r="H84" s="10">
        <f t="shared" si="5"/>
        <v>4.6000000000000085</v>
      </c>
      <c r="I84" s="10">
        <v>108.6</v>
      </c>
      <c r="J84" s="14">
        <v>114.5</v>
      </c>
      <c r="K84" s="14">
        <v>97.8</v>
      </c>
      <c r="L84" s="14">
        <v>96.1</v>
      </c>
      <c r="M84" s="14">
        <v>95.8</v>
      </c>
      <c r="N84" s="14">
        <v>126.4</v>
      </c>
      <c r="O84" s="14">
        <v>121</v>
      </c>
      <c r="P84" s="14">
        <v>113.2</v>
      </c>
      <c r="Q84" s="14">
        <v>129.4</v>
      </c>
      <c r="R84" s="14">
        <v>130.69999999999999</v>
      </c>
      <c r="S84" s="10">
        <v>121.4</v>
      </c>
      <c r="T84" s="48">
        <v>121411.662</v>
      </c>
    </row>
    <row r="85" spans="1:20" ht="12" customHeight="1" x14ac:dyDescent="0.25">
      <c r="A85" s="18" t="s">
        <v>94</v>
      </c>
      <c r="B85" s="12">
        <v>13.5</v>
      </c>
      <c r="C85" s="12">
        <v>5.8</v>
      </c>
      <c r="D85" s="12">
        <v>4.2</v>
      </c>
      <c r="E85" s="12">
        <v>3.6</v>
      </c>
      <c r="F85" s="12">
        <v>3.4</v>
      </c>
      <c r="G85" s="12">
        <v>3</v>
      </c>
      <c r="H85" s="13">
        <f t="shared" si="5"/>
        <v>-0.39999999999999991</v>
      </c>
      <c r="I85" s="13">
        <v>3.1</v>
      </c>
      <c r="J85" s="13">
        <v>3.9</v>
      </c>
      <c r="K85" s="13">
        <v>3.6</v>
      </c>
      <c r="L85" s="13">
        <v>3.5</v>
      </c>
      <c r="M85" s="13">
        <v>2.8</v>
      </c>
      <c r="N85" s="13">
        <v>1.9</v>
      </c>
      <c r="O85" s="13">
        <v>1.8</v>
      </c>
      <c r="P85" s="13">
        <v>2</v>
      </c>
      <c r="Q85" s="13">
        <v>1.8</v>
      </c>
      <c r="R85" s="13">
        <v>1.7</v>
      </c>
      <c r="S85" s="13">
        <v>1.6</v>
      </c>
      <c r="T85" s="32">
        <v>1588.961</v>
      </c>
    </row>
    <row r="86" spans="1:20" ht="11.25" customHeight="1" x14ac:dyDescent="0.25">
      <c r="A86" s="18" t="s">
        <v>95</v>
      </c>
      <c r="B86" s="13" t="s">
        <v>47</v>
      </c>
      <c r="C86" s="13" t="s">
        <v>47</v>
      </c>
      <c r="D86" s="13" t="s">
        <v>47</v>
      </c>
      <c r="E86" s="13">
        <v>44.8</v>
      </c>
      <c r="F86" s="12">
        <v>66.900000000000006</v>
      </c>
      <c r="G86" s="12">
        <v>70.599999999999994</v>
      </c>
      <c r="H86" s="13">
        <f t="shared" si="5"/>
        <v>3.6999999999999886</v>
      </c>
      <c r="I86" s="13">
        <v>73</v>
      </c>
      <c r="J86" s="13">
        <v>73.400000000000006</v>
      </c>
      <c r="K86" s="13">
        <v>57.8</v>
      </c>
      <c r="L86" s="13">
        <v>53.2</v>
      </c>
      <c r="M86" s="13">
        <v>51.5</v>
      </c>
      <c r="N86" s="13">
        <v>59.1</v>
      </c>
      <c r="O86" s="13">
        <v>48</v>
      </c>
      <c r="P86" s="13">
        <v>39.299999999999997</v>
      </c>
      <c r="Q86" s="13">
        <v>46.8</v>
      </c>
      <c r="R86" s="13">
        <v>48.3</v>
      </c>
      <c r="S86" s="13">
        <v>41.4</v>
      </c>
      <c r="T86" s="32">
        <v>41355.998</v>
      </c>
    </row>
    <row r="87" spans="1:20" ht="13.5" x14ac:dyDescent="0.2">
      <c r="A87" s="21" t="s">
        <v>96</v>
      </c>
      <c r="B87" s="9">
        <v>98.6</v>
      </c>
      <c r="C87" s="9">
        <v>34.6</v>
      </c>
      <c r="D87" s="9">
        <v>27.2</v>
      </c>
      <c r="E87" s="9">
        <v>19.899999999999999</v>
      </c>
      <c r="F87" s="9">
        <v>19.600000000000001</v>
      </c>
      <c r="G87" s="9">
        <v>14</v>
      </c>
      <c r="H87" s="10">
        <f t="shared" si="5"/>
        <v>-5.6000000000000014</v>
      </c>
      <c r="I87" s="10">
        <v>11.4</v>
      </c>
      <c r="J87" s="14">
        <v>13.3</v>
      </c>
      <c r="K87" s="14">
        <v>15.4</v>
      </c>
      <c r="L87" s="14">
        <v>15.4</v>
      </c>
      <c r="M87" s="14">
        <v>24.3</v>
      </c>
      <c r="N87" s="14">
        <v>25.8</v>
      </c>
      <c r="O87" s="14">
        <v>24.4</v>
      </c>
      <c r="P87" s="14">
        <v>21.5</v>
      </c>
      <c r="Q87" s="14">
        <v>25.7</v>
      </c>
      <c r="R87" s="14">
        <v>25.1</v>
      </c>
      <c r="S87" s="10">
        <v>20.399999999999999</v>
      </c>
      <c r="T87" s="48">
        <v>20365.705999999998</v>
      </c>
    </row>
    <row r="88" spans="1:20" ht="12" customHeight="1" x14ac:dyDescent="0.25">
      <c r="A88" s="18" t="s">
        <v>97</v>
      </c>
      <c r="B88" s="18">
        <v>38.1</v>
      </c>
      <c r="C88" s="18">
        <v>15.2</v>
      </c>
      <c r="D88" s="12">
        <v>10.6</v>
      </c>
      <c r="E88" s="12">
        <v>8.9</v>
      </c>
      <c r="F88" s="12">
        <v>9.6</v>
      </c>
      <c r="G88" s="12">
        <v>6.5</v>
      </c>
      <c r="H88" s="13">
        <f t="shared" si="5"/>
        <v>-3.0999999999999996</v>
      </c>
      <c r="I88" s="13">
        <v>5.7</v>
      </c>
      <c r="J88" s="13">
        <v>6.6</v>
      </c>
      <c r="K88" s="13">
        <v>6.4</v>
      </c>
      <c r="L88" s="13">
        <v>6.3</v>
      </c>
      <c r="M88" s="13">
        <v>6.5</v>
      </c>
      <c r="N88" s="13">
        <v>7</v>
      </c>
      <c r="O88" s="13">
        <v>9.1</v>
      </c>
      <c r="P88" s="13">
        <v>5.9</v>
      </c>
      <c r="Q88" s="13">
        <v>8.1999999999999993</v>
      </c>
      <c r="R88" s="13">
        <v>7.6</v>
      </c>
      <c r="S88" s="13">
        <v>6.2</v>
      </c>
      <c r="T88" s="32">
        <v>6202.52</v>
      </c>
    </row>
    <row r="89" spans="1:20" ht="12" customHeight="1" x14ac:dyDescent="0.25">
      <c r="A89" s="18" t="s">
        <v>98</v>
      </c>
      <c r="B89" s="13" t="s">
        <v>47</v>
      </c>
      <c r="C89" s="13" t="s">
        <v>47</v>
      </c>
      <c r="D89" s="13" t="s">
        <v>47</v>
      </c>
      <c r="E89" s="13">
        <v>3</v>
      </c>
      <c r="F89" s="12">
        <v>3.7</v>
      </c>
      <c r="G89" s="12">
        <v>2.7</v>
      </c>
      <c r="H89" s="13">
        <f t="shared" si="5"/>
        <v>-1</v>
      </c>
      <c r="I89" s="13">
        <v>2.2999999999999998</v>
      </c>
      <c r="J89" s="13">
        <v>2.7</v>
      </c>
      <c r="K89" s="13">
        <v>3.9</v>
      </c>
      <c r="L89" s="13">
        <v>3.6</v>
      </c>
      <c r="M89" s="13">
        <v>6</v>
      </c>
      <c r="N89" s="13">
        <v>9.6999999999999993</v>
      </c>
      <c r="O89" s="13">
        <v>7</v>
      </c>
      <c r="P89" s="13">
        <v>6.9</v>
      </c>
      <c r="Q89" s="13">
        <v>4.2</v>
      </c>
      <c r="R89" s="13">
        <v>3.9</v>
      </c>
      <c r="S89" s="13">
        <v>2.8</v>
      </c>
      <c r="T89" s="32">
        <v>2787.09</v>
      </c>
    </row>
    <row r="90" spans="1:20" ht="12" customHeight="1" x14ac:dyDescent="0.2">
      <c r="A90" s="21" t="s">
        <v>99</v>
      </c>
      <c r="B90" s="9">
        <v>129</v>
      </c>
      <c r="C90" s="9">
        <v>42.9</v>
      </c>
      <c r="D90" s="9">
        <v>36.6</v>
      </c>
      <c r="E90" s="9">
        <v>33.299999999999997</v>
      </c>
      <c r="F90" s="9">
        <v>28.5</v>
      </c>
      <c r="G90" s="9">
        <v>28.7</v>
      </c>
      <c r="H90" s="10">
        <f t="shared" si="5"/>
        <v>0.19999999999999929</v>
      </c>
      <c r="I90" s="10">
        <v>23.2</v>
      </c>
      <c r="J90" s="14">
        <v>20.8</v>
      </c>
      <c r="K90" s="14">
        <v>24.7</v>
      </c>
      <c r="L90" s="14">
        <v>26.4</v>
      </c>
      <c r="M90" s="14">
        <v>40.5</v>
      </c>
      <c r="N90" s="14">
        <v>34.4</v>
      </c>
      <c r="O90" s="14">
        <v>25.9</v>
      </c>
      <c r="P90" s="14">
        <v>29.2</v>
      </c>
      <c r="Q90" s="14">
        <v>30.5</v>
      </c>
      <c r="R90" s="14">
        <v>28.2</v>
      </c>
      <c r="S90" s="10">
        <v>26.2</v>
      </c>
      <c r="T90" s="48">
        <v>26227.82</v>
      </c>
    </row>
    <row r="91" spans="1:20" ht="12" customHeight="1" x14ac:dyDescent="0.25">
      <c r="A91" s="18" t="s">
        <v>100</v>
      </c>
      <c r="B91" s="18">
        <v>80.599999999999994</v>
      </c>
      <c r="C91" s="18">
        <v>19.100000000000001</v>
      </c>
      <c r="D91" s="12">
        <v>14.8</v>
      </c>
      <c r="E91" s="12">
        <v>13.6</v>
      </c>
      <c r="F91" s="12">
        <v>12.9</v>
      </c>
      <c r="G91" s="12">
        <v>12</v>
      </c>
      <c r="H91" s="13">
        <f t="shared" si="5"/>
        <v>-0.90000000000000036</v>
      </c>
      <c r="I91" s="13">
        <v>9.4</v>
      </c>
      <c r="J91" s="13">
        <v>8.6</v>
      </c>
      <c r="K91" s="13">
        <v>9.3000000000000007</v>
      </c>
      <c r="L91" s="13">
        <v>7.7</v>
      </c>
      <c r="M91" s="13">
        <v>21.1</v>
      </c>
      <c r="N91" s="13">
        <v>17.600000000000001</v>
      </c>
      <c r="O91" s="13">
        <v>12.4</v>
      </c>
      <c r="P91" s="13">
        <v>14.4</v>
      </c>
      <c r="Q91" s="13">
        <v>15.2</v>
      </c>
      <c r="R91" s="13">
        <v>13.1</v>
      </c>
      <c r="S91" s="13">
        <v>11.9</v>
      </c>
      <c r="T91" s="32">
        <v>11904.085999999999</v>
      </c>
    </row>
    <row r="92" spans="1:20" ht="11.25" customHeight="1" x14ac:dyDescent="0.25">
      <c r="A92" s="18" t="s">
        <v>159</v>
      </c>
      <c r="B92" s="19" t="s">
        <v>47</v>
      </c>
      <c r="C92" s="19" t="s">
        <v>47</v>
      </c>
      <c r="D92" s="19"/>
      <c r="E92" s="19"/>
      <c r="F92" s="12"/>
      <c r="G92" s="12"/>
      <c r="H92" s="13"/>
      <c r="I92" s="13">
        <v>0.3</v>
      </c>
      <c r="J92" s="13"/>
      <c r="K92" s="13"/>
      <c r="L92" s="13">
        <v>0.1</v>
      </c>
      <c r="M92" s="13">
        <v>1.8</v>
      </c>
      <c r="N92" s="13">
        <v>1.3</v>
      </c>
      <c r="O92" s="13">
        <v>0.4</v>
      </c>
      <c r="P92" s="13">
        <v>0.3</v>
      </c>
      <c r="Q92" s="13">
        <v>0.3</v>
      </c>
      <c r="R92" s="66">
        <v>0.2</v>
      </c>
      <c r="S92" s="13">
        <v>0.3</v>
      </c>
      <c r="T92" s="32">
        <v>316.12400000000002</v>
      </c>
    </row>
    <row r="93" spans="1:20" ht="11.25" customHeight="1" x14ac:dyDescent="0.25">
      <c r="A93" s="18" t="s">
        <v>101</v>
      </c>
      <c r="B93" s="19" t="s">
        <v>47</v>
      </c>
      <c r="C93" s="19" t="s">
        <v>47</v>
      </c>
      <c r="D93" s="19"/>
      <c r="E93" s="19"/>
      <c r="F93" s="12"/>
      <c r="G93" s="12"/>
      <c r="H93" s="13"/>
      <c r="I93" s="13">
        <v>1.2</v>
      </c>
      <c r="J93" s="13"/>
      <c r="K93" s="13"/>
      <c r="L93" s="13">
        <v>0.7</v>
      </c>
      <c r="M93" s="13">
        <v>1.4</v>
      </c>
      <c r="N93" s="13">
        <v>0.5</v>
      </c>
      <c r="O93" s="13">
        <v>1.1000000000000001</v>
      </c>
      <c r="P93" s="13">
        <v>1.1000000000000001</v>
      </c>
      <c r="Q93" s="13">
        <v>0.8</v>
      </c>
      <c r="R93" s="66">
        <v>1</v>
      </c>
      <c r="S93" s="13">
        <v>1.1000000000000001</v>
      </c>
      <c r="T93" s="32">
        <v>1144.0219999999999</v>
      </c>
    </row>
    <row r="94" spans="1:20" ht="11.25" customHeight="1" x14ac:dyDescent="0.25">
      <c r="A94" s="18" t="s">
        <v>160</v>
      </c>
      <c r="B94" s="19" t="s">
        <v>47</v>
      </c>
      <c r="C94" s="19" t="s">
        <v>47</v>
      </c>
      <c r="D94" s="19"/>
      <c r="E94" s="19"/>
      <c r="F94" s="12"/>
      <c r="G94" s="12"/>
      <c r="H94" s="13"/>
      <c r="I94" s="13">
        <v>2.2000000000000002</v>
      </c>
      <c r="J94" s="13"/>
      <c r="K94" s="13"/>
      <c r="L94" s="13">
        <v>2.2000000000000002</v>
      </c>
      <c r="M94" s="13">
        <v>2.8</v>
      </c>
      <c r="N94" s="13">
        <v>2.6</v>
      </c>
      <c r="O94" s="13">
        <v>2</v>
      </c>
      <c r="P94" s="13">
        <v>2.7</v>
      </c>
      <c r="Q94" s="13">
        <v>2.6</v>
      </c>
      <c r="R94" s="66">
        <v>2.2999999999999998</v>
      </c>
      <c r="S94" s="13">
        <v>2.6</v>
      </c>
      <c r="T94" s="32">
        <v>2598.143</v>
      </c>
    </row>
    <row r="95" spans="1:20" ht="13.5" x14ac:dyDescent="0.2">
      <c r="A95" s="21" t="s">
        <v>102</v>
      </c>
      <c r="B95" s="9">
        <v>220.7</v>
      </c>
      <c r="C95" s="9">
        <v>126.2</v>
      </c>
      <c r="D95" s="9">
        <v>97.3</v>
      </c>
      <c r="E95" s="9">
        <v>84.2</v>
      </c>
      <c r="F95" s="9">
        <v>86.2</v>
      </c>
      <c r="G95" s="9">
        <v>73.5</v>
      </c>
      <c r="H95" s="10">
        <f t="shared" ref="H95:H106" si="6">G95-F95</f>
        <v>-12.700000000000003</v>
      </c>
      <c r="I95" s="10">
        <v>60.4</v>
      </c>
      <c r="J95" s="14">
        <v>64.900000000000006</v>
      </c>
      <c r="K95" s="14">
        <v>71.8</v>
      </c>
      <c r="L95" s="14">
        <v>68</v>
      </c>
      <c r="M95" s="14">
        <v>68.400000000000006</v>
      </c>
      <c r="N95" s="14">
        <v>93.4</v>
      </c>
      <c r="O95" s="14">
        <v>82.4</v>
      </c>
      <c r="P95" s="14">
        <v>72.8</v>
      </c>
      <c r="Q95" s="14">
        <v>72.3</v>
      </c>
      <c r="R95" s="14">
        <v>67.900000000000006</v>
      </c>
      <c r="S95" s="10">
        <v>66.599999999999994</v>
      </c>
      <c r="T95" s="48">
        <v>66605.869000000006</v>
      </c>
    </row>
    <row r="96" spans="1:20" ht="11.25" customHeight="1" x14ac:dyDescent="0.25">
      <c r="A96" s="18" t="s">
        <v>103</v>
      </c>
      <c r="B96" s="18">
        <v>9.3000000000000007</v>
      </c>
      <c r="C96" s="18">
        <v>5.4</v>
      </c>
      <c r="D96" s="12">
        <v>4.4000000000000004</v>
      </c>
      <c r="E96" s="12">
        <v>3.8</v>
      </c>
      <c r="F96" s="12">
        <v>3.2</v>
      </c>
      <c r="G96" s="12">
        <v>3.1</v>
      </c>
      <c r="H96" s="13">
        <f t="shared" si="6"/>
        <v>-0.10000000000000009</v>
      </c>
      <c r="I96" s="13">
        <v>2.9</v>
      </c>
      <c r="J96" s="13">
        <v>2.9</v>
      </c>
      <c r="K96" s="13">
        <v>2.9</v>
      </c>
      <c r="L96" s="13">
        <v>3.5</v>
      </c>
      <c r="M96" s="13">
        <v>2.4</v>
      </c>
      <c r="N96" s="13">
        <v>2.1</v>
      </c>
      <c r="O96" s="13">
        <v>2</v>
      </c>
      <c r="P96" s="13">
        <v>1.8</v>
      </c>
      <c r="Q96" s="13">
        <v>1.6</v>
      </c>
      <c r="R96" s="13">
        <v>1.4</v>
      </c>
      <c r="S96" s="13">
        <v>1.1000000000000001</v>
      </c>
      <c r="T96" s="32">
        <v>1129.355</v>
      </c>
    </row>
    <row r="97" spans="1:20" ht="11.25" customHeight="1" x14ac:dyDescent="0.25">
      <c r="A97" s="18" t="s">
        <v>104</v>
      </c>
      <c r="B97" s="19" t="s">
        <v>47</v>
      </c>
      <c r="C97" s="19" t="s">
        <v>47</v>
      </c>
      <c r="D97" s="19" t="s">
        <v>47</v>
      </c>
      <c r="E97" s="19">
        <v>11.5</v>
      </c>
      <c r="F97" s="12">
        <v>10.9</v>
      </c>
      <c r="G97" s="12">
        <v>7.1</v>
      </c>
      <c r="H97" s="13">
        <f t="shared" si="6"/>
        <v>-3.8000000000000007</v>
      </c>
      <c r="I97" s="13">
        <v>7.1</v>
      </c>
      <c r="J97" s="13">
        <v>7.2</v>
      </c>
      <c r="K97" s="13">
        <v>7.2</v>
      </c>
      <c r="L97" s="13">
        <v>7.1</v>
      </c>
      <c r="M97" s="13">
        <v>9.6</v>
      </c>
      <c r="N97" s="13">
        <v>9.8000000000000007</v>
      </c>
      <c r="O97" s="13">
        <v>9.9</v>
      </c>
      <c r="P97" s="13">
        <v>11.3</v>
      </c>
      <c r="Q97" s="13">
        <v>12.7</v>
      </c>
      <c r="R97" s="13">
        <v>12.9</v>
      </c>
      <c r="S97" s="13">
        <v>12.2</v>
      </c>
      <c r="T97" s="32">
        <v>12179.61</v>
      </c>
    </row>
    <row r="98" spans="1:20" ht="11.25" customHeight="1" x14ac:dyDescent="0.25">
      <c r="A98" s="18" t="s">
        <v>105</v>
      </c>
      <c r="B98" s="18">
        <v>151.4</v>
      </c>
      <c r="C98" s="18">
        <v>70.599999999999994</v>
      </c>
      <c r="D98" s="12">
        <v>48.9</v>
      </c>
      <c r="E98" s="12">
        <v>38</v>
      </c>
      <c r="F98" s="12">
        <v>46.1</v>
      </c>
      <c r="G98" s="12">
        <v>36.299999999999997</v>
      </c>
      <c r="H98" s="13">
        <f t="shared" si="6"/>
        <v>-9.8000000000000043</v>
      </c>
      <c r="I98" s="13">
        <v>24.9</v>
      </c>
      <c r="J98" s="13">
        <v>27.8</v>
      </c>
      <c r="K98" s="13">
        <v>35.799999999999997</v>
      </c>
      <c r="L98" s="13">
        <v>31.2</v>
      </c>
      <c r="M98" s="13">
        <v>28.7</v>
      </c>
      <c r="N98" s="13">
        <v>24.7</v>
      </c>
      <c r="O98" s="13">
        <v>25.2</v>
      </c>
      <c r="P98" s="13">
        <v>18.7</v>
      </c>
      <c r="Q98" s="13">
        <v>19.899999999999999</v>
      </c>
      <c r="R98" s="13">
        <v>20.7</v>
      </c>
      <c r="S98" s="13">
        <v>19.8</v>
      </c>
      <c r="T98" s="32">
        <v>19782.120999999999</v>
      </c>
    </row>
    <row r="99" spans="1:20" ht="13.5" x14ac:dyDescent="0.2">
      <c r="A99" s="21" t="s">
        <v>106</v>
      </c>
      <c r="B99" s="9">
        <v>63.5</v>
      </c>
      <c r="C99" s="9">
        <v>25.3</v>
      </c>
      <c r="D99" s="9">
        <v>20.399999999999999</v>
      </c>
      <c r="E99" s="9">
        <v>18.3</v>
      </c>
      <c r="F99" s="9">
        <v>16.600000000000001</v>
      </c>
      <c r="G99" s="9">
        <v>17.100000000000001</v>
      </c>
      <c r="H99" s="10">
        <f t="shared" si="6"/>
        <v>0.5</v>
      </c>
      <c r="I99" s="10">
        <v>14.1</v>
      </c>
      <c r="J99" s="14">
        <v>14.9</v>
      </c>
      <c r="K99" s="14">
        <v>15.3</v>
      </c>
      <c r="L99" s="14">
        <v>16.8</v>
      </c>
      <c r="M99" s="14">
        <v>17.3</v>
      </c>
      <c r="N99" s="14">
        <v>16.2</v>
      </c>
      <c r="O99" s="14">
        <v>10</v>
      </c>
      <c r="P99" s="14">
        <v>12.9</v>
      </c>
      <c r="Q99" s="14">
        <v>17.100000000000001</v>
      </c>
      <c r="R99" s="14">
        <v>14.9</v>
      </c>
      <c r="S99" s="10">
        <v>12</v>
      </c>
      <c r="T99" s="48">
        <v>12044.589</v>
      </c>
    </row>
    <row r="100" spans="1:20" ht="12" customHeight="1" x14ac:dyDescent="0.25">
      <c r="A100" s="18" t="s">
        <v>107</v>
      </c>
      <c r="B100" s="12">
        <v>12</v>
      </c>
      <c r="C100" s="18">
        <v>5.0999999999999996</v>
      </c>
      <c r="D100" s="12">
        <v>4.0999999999999996</v>
      </c>
      <c r="E100" s="12">
        <v>4.5999999999999996</v>
      </c>
      <c r="F100" s="12">
        <v>5.4</v>
      </c>
      <c r="G100" s="12">
        <v>5.6</v>
      </c>
      <c r="H100" s="13">
        <f t="shared" si="6"/>
        <v>0.19999999999999929</v>
      </c>
      <c r="I100" s="13">
        <v>4.2</v>
      </c>
      <c r="J100" s="13">
        <v>3.4</v>
      </c>
      <c r="K100" s="13">
        <v>4.2</v>
      </c>
      <c r="L100" s="13">
        <v>3.9</v>
      </c>
      <c r="M100" s="13">
        <v>3.3</v>
      </c>
      <c r="N100" s="13">
        <v>3.5</v>
      </c>
      <c r="O100" s="13">
        <v>2.1</v>
      </c>
      <c r="P100" s="13">
        <v>4.5</v>
      </c>
      <c r="Q100" s="13">
        <v>5.9</v>
      </c>
      <c r="R100" s="13">
        <v>4.7</v>
      </c>
      <c r="S100" s="13">
        <v>4</v>
      </c>
      <c r="T100" s="32">
        <v>4040.3910000000001</v>
      </c>
    </row>
    <row r="101" spans="1:20" ht="12" customHeight="1" x14ac:dyDescent="0.25">
      <c r="A101" s="18" t="s">
        <v>108</v>
      </c>
      <c r="B101" s="13" t="s">
        <v>47</v>
      </c>
      <c r="C101" s="13" t="s">
        <v>47</v>
      </c>
      <c r="D101" s="13" t="s">
        <v>47</v>
      </c>
      <c r="E101" s="13">
        <v>3.2</v>
      </c>
      <c r="F101" s="12">
        <v>2.2000000000000002</v>
      </c>
      <c r="G101" s="12">
        <v>3.2</v>
      </c>
      <c r="H101" s="13">
        <f t="shared" si="6"/>
        <v>1</v>
      </c>
      <c r="I101" s="13">
        <v>2.8</v>
      </c>
      <c r="J101" s="13">
        <v>3.2</v>
      </c>
      <c r="K101" s="13">
        <v>3.4</v>
      </c>
      <c r="L101" s="13">
        <v>4.2</v>
      </c>
      <c r="M101" s="13">
        <v>5.5</v>
      </c>
      <c r="N101" s="13">
        <v>4.2</v>
      </c>
      <c r="O101" s="13">
        <v>2.2999999999999998</v>
      </c>
      <c r="P101" s="13">
        <v>2.7</v>
      </c>
      <c r="Q101" s="13">
        <v>4.8</v>
      </c>
      <c r="R101" s="13">
        <v>4.5999999999999996</v>
      </c>
      <c r="S101" s="13">
        <v>3.5</v>
      </c>
      <c r="T101" s="32">
        <v>3532.1770000000001</v>
      </c>
    </row>
    <row r="102" spans="1:20" ht="13.5" x14ac:dyDescent="0.2">
      <c r="A102" s="21" t="s">
        <v>109</v>
      </c>
      <c r="B102" s="9">
        <v>117.8</v>
      </c>
      <c r="C102" s="9">
        <v>42.5</v>
      </c>
      <c r="D102" s="9">
        <v>33.700000000000003</v>
      </c>
      <c r="E102" s="9">
        <v>29.9</v>
      </c>
      <c r="F102" s="9">
        <v>25.1</v>
      </c>
      <c r="G102" s="9">
        <v>24.8</v>
      </c>
      <c r="H102" s="10">
        <f t="shared" si="6"/>
        <v>-0.30000000000000071</v>
      </c>
      <c r="I102" s="10">
        <v>26.3</v>
      </c>
      <c r="J102" s="14">
        <v>30.5</v>
      </c>
      <c r="K102" s="14">
        <v>29</v>
      </c>
      <c r="L102" s="14">
        <v>27.8</v>
      </c>
      <c r="M102" s="14">
        <v>26.1</v>
      </c>
      <c r="N102" s="14">
        <v>29.7</v>
      </c>
      <c r="O102" s="14">
        <v>29.2</v>
      </c>
      <c r="P102" s="14">
        <v>31.7</v>
      </c>
      <c r="Q102" s="14">
        <v>35.9</v>
      </c>
      <c r="R102" s="14">
        <v>30.2</v>
      </c>
      <c r="S102" s="10">
        <v>30.5</v>
      </c>
      <c r="T102" s="48">
        <v>30532.047999999999</v>
      </c>
    </row>
    <row r="103" spans="1:20" ht="13.5" x14ac:dyDescent="0.25">
      <c r="A103" s="18" t="s">
        <v>110</v>
      </c>
      <c r="B103" s="18">
        <v>20.5</v>
      </c>
      <c r="C103" s="18">
        <v>6.3</v>
      </c>
      <c r="D103" s="12">
        <v>6.2</v>
      </c>
      <c r="E103" s="12">
        <v>7.1</v>
      </c>
      <c r="F103" s="12">
        <v>5.9</v>
      </c>
      <c r="G103" s="12">
        <v>6.1</v>
      </c>
      <c r="H103" s="13">
        <f t="shared" si="6"/>
        <v>0.19999999999999929</v>
      </c>
      <c r="I103" s="13">
        <v>8</v>
      </c>
      <c r="J103" s="13">
        <v>9.5</v>
      </c>
      <c r="K103" s="13">
        <v>15.6</v>
      </c>
      <c r="L103" s="13">
        <v>7.8</v>
      </c>
      <c r="M103" s="13">
        <v>8.6</v>
      </c>
      <c r="N103" s="13">
        <v>9.5</v>
      </c>
      <c r="O103" s="13">
        <v>9.4</v>
      </c>
      <c r="P103" s="13">
        <v>10.4</v>
      </c>
      <c r="Q103" s="13">
        <v>12.9</v>
      </c>
      <c r="R103" s="13">
        <v>10.9</v>
      </c>
      <c r="S103" s="13">
        <v>9.9</v>
      </c>
      <c r="T103" s="32">
        <v>9856.1869999999999</v>
      </c>
    </row>
    <row r="104" spans="1:20" ht="13.5" x14ac:dyDescent="0.25">
      <c r="A104" s="18" t="s">
        <v>111</v>
      </c>
      <c r="B104" s="18">
        <v>18.7</v>
      </c>
      <c r="C104" s="18">
        <v>2.6</v>
      </c>
      <c r="D104" s="12">
        <v>3.1</v>
      </c>
      <c r="E104" s="12">
        <v>2.8</v>
      </c>
      <c r="F104" s="12">
        <v>1.9</v>
      </c>
      <c r="G104" s="12">
        <v>1.6</v>
      </c>
      <c r="H104" s="13">
        <f t="shared" si="6"/>
        <v>-0.29999999999999982</v>
      </c>
      <c r="I104" s="13">
        <v>1.4</v>
      </c>
      <c r="J104" s="13">
        <v>1.1000000000000001</v>
      </c>
      <c r="K104" s="13">
        <v>1.1000000000000001</v>
      </c>
      <c r="L104" s="13">
        <v>1.1000000000000001</v>
      </c>
      <c r="M104" s="13">
        <v>0.7</v>
      </c>
      <c r="N104" s="13">
        <v>0.4</v>
      </c>
      <c r="O104" s="13">
        <v>0.3</v>
      </c>
      <c r="P104" s="13">
        <v>0.3</v>
      </c>
      <c r="Q104" s="13">
        <v>0.3</v>
      </c>
      <c r="R104" s="13">
        <v>0.2</v>
      </c>
      <c r="S104" s="13">
        <v>0.3</v>
      </c>
      <c r="T104" s="32">
        <v>260.58</v>
      </c>
    </row>
    <row r="105" spans="1:20" ht="13.5" x14ac:dyDescent="0.2">
      <c r="A105" s="21" t="s">
        <v>112</v>
      </c>
      <c r="B105" s="9">
        <v>71.599999999999994</v>
      </c>
      <c r="C105" s="9">
        <v>21.9</v>
      </c>
      <c r="D105" s="9">
        <v>16.8</v>
      </c>
      <c r="E105" s="9">
        <v>14.5</v>
      </c>
      <c r="F105" s="9">
        <v>11.5</v>
      </c>
      <c r="G105" s="9">
        <v>10.5</v>
      </c>
      <c r="H105" s="10">
        <f t="shared" si="6"/>
        <v>-1</v>
      </c>
      <c r="I105" s="10">
        <v>9.1999999999999993</v>
      </c>
      <c r="J105" s="14">
        <v>9.6</v>
      </c>
      <c r="K105" s="14">
        <v>9.3000000000000007</v>
      </c>
      <c r="L105" s="14">
        <v>10.3</v>
      </c>
      <c r="M105" s="14">
        <v>14.8</v>
      </c>
      <c r="N105" s="14">
        <v>19.2</v>
      </c>
      <c r="O105" s="14">
        <v>16.3</v>
      </c>
      <c r="P105" s="14">
        <v>18.5</v>
      </c>
      <c r="Q105" s="14">
        <v>20.399999999999999</v>
      </c>
      <c r="R105" s="14">
        <v>20.9</v>
      </c>
      <c r="S105" s="10">
        <v>15.9</v>
      </c>
      <c r="T105" s="48">
        <v>15876.124</v>
      </c>
    </row>
    <row r="106" spans="1:20" ht="13.5" x14ac:dyDescent="0.25">
      <c r="A106" s="18" t="s">
        <v>113</v>
      </c>
      <c r="B106" s="18">
        <v>8.6999999999999993</v>
      </c>
      <c r="C106" s="18">
        <v>3.2</v>
      </c>
      <c r="D106" s="12">
        <v>1.6</v>
      </c>
      <c r="E106" s="12">
        <v>1.3</v>
      </c>
      <c r="F106" s="12">
        <v>1.1000000000000001</v>
      </c>
      <c r="G106" s="12">
        <v>1.1000000000000001</v>
      </c>
      <c r="H106" s="13">
        <f t="shared" si="6"/>
        <v>0</v>
      </c>
      <c r="I106" s="13">
        <v>1.1000000000000001</v>
      </c>
      <c r="J106" s="13">
        <v>1</v>
      </c>
      <c r="K106" s="13">
        <v>0.9</v>
      </c>
      <c r="L106" s="13">
        <v>1</v>
      </c>
      <c r="M106" s="13">
        <v>0.8</v>
      </c>
      <c r="N106" s="13">
        <v>0.7</v>
      </c>
      <c r="O106" s="13">
        <v>0.6</v>
      </c>
      <c r="P106" s="13">
        <v>0.6</v>
      </c>
      <c r="Q106" s="13">
        <v>0.6</v>
      </c>
      <c r="R106" s="13">
        <v>0.5</v>
      </c>
      <c r="S106" s="13">
        <v>0.6</v>
      </c>
      <c r="T106" s="32">
        <v>559.73299999999995</v>
      </c>
    </row>
    <row r="107" spans="1:20" ht="13.5" x14ac:dyDescent="0.25">
      <c r="A107" s="18" t="s">
        <v>161</v>
      </c>
      <c r="B107" s="19" t="s">
        <v>47</v>
      </c>
      <c r="C107" s="19" t="s">
        <v>47</v>
      </c>
      <c r="D107" s="12"/>
      <c r="E107" s="12"/>
      <c r="F107" s="12"/>
      <c r="G107" s="12"/>
      <c r="H107" s="13"/>
      <c r="I107" s="13">
        <v>0.6</v>
      </c>
      <c r="J107" s="13"/>
      <c r="K107" s="13"/>
      <c r="L107" s="13">
        <v>0.5</v>
      </c>
      <c r="M107" s="13">
        <v>2.2999999999999998</v>
      </c>
      <c r="N107" s="13">
        <v>7.6</v>
      </c>
      <c r="O107" s="13">
        <v>6.9</v>
      </c>
      <c r="P107" s="13">
        <v>10.7</v>
      </c>
      <c r="Q107" s="13">
        <v>11.3</v>
      </c>
      <c r="R107" s="13">
        <v>12</v>
      </c>
      <c r="S107" s="13">
        <v>7.8</v>
      </c>
      <c r="T107" s="32">
        <v>7841.0410000000002</v>
      </c>
    </row>
    <row r="108" spans="1:20" ht="13.5" x14ac:dyDescent="0.2">
      <c r="A108" s="21" t="s">
        <v>114</v>
      </c>
      <c r="B108" s="9">
        <v>355.9</v>
      </c>
      <c r="C108" s="9">
        <v>241.2</v>
      </c>
      <c r="D108" s="9">
        <v>169</v>
      </c>
      <c r="E108" s="9">
        <v>175.1</v>
      </c>
      <c r="F108" s="9">
        <v>184.8</v>
      </c>
      <c r="G108" s="9">
        <v>192.9</v>
      </c>
      <c r="H108" s="10">
        <f>G108-F108</f>
        <v>8.0999999999999943</v>
      </c>
      <c r="I108" s="10">
        <v>143.69999999999999</v>
      </c>
      <c r="J108" s="14">
        <v>156.1</v>
      </c>
      <c r="K108" s="14">
        <v>151.6</v>
      </c>
      <c r="L108" s="14">
        <v>148.30000000000001</v>
      </c>
      <c r="M108" s="14">
        <v>158.69999999999999</v>
      </c>
      <c r="N108" s="14">
        <v>173.1</v>
      </c>
      <c r="O108" s="14">
        <v>139.4</v>
      </c>
      <c r="P108" s="14">
        <v>151.9</v>
      </c>
      <c r="Q108" s="14">
        <v>174.1</v>
      </c>
      <c r="R108" s="14">
        <v>197.6</v>
      </c>
      <c r="S108" s="10">
        <v>210.3</v>
      </c>
      <c r="T108" s="48">
        <v>210267.845</v>
      </c>
    </row>
    <row r="109" spans="1:20" ht="13.5" x14ac:dyDescent="0.25">
      <c r="A109" s="18" t="s">
        <v>115</v>
      </c>
      <c r="B109" s="18">
        <v>52.8</v>
      </c>
      <c r="C109" s="18">
        <v>50.6</v>
      </c>
      <c r="D109" s="12">
        <v>50.1</v>
      </c>
      <c r="E109" s="12">
        <v>39.299999999999997</v>
      </c>
      <c r="F109" s="12">
        <v>31.3</v>
      </c>
      <c r="G109" s="12">
        <v>25.4</v>
      </c>
      <c r="H109" s="13">
        <f>G109-F109</f>
        <v>-5.9000000000000021</v>
      </c>
      <c r="I109" s="13">
        <v>20.6</v>
      </c>
      <c r="J109" s="13">
        <v>17.100000000000001</v>
      </c>
      <c r="K109" s="13">
        <v>13.7</v>
      </c>
      <c r="L109" s="13">
        <v>10.7</v>
      </c>
      <c r="M109" s="13">
        <v>6.9</v>
      </c>
      <c r="N109" s="13">
        <v>6</v>
      </c>
      <c r="O109" s="13">
        <v>4.7</v>
      </c>
      <c r="P109" s="13">
        <v>4.9000000000000004</v>
      </c>
      <c r="Q109" s="13">
        <v>5</v>
      </c>
      <c r="R109" s="13">
        <v>5.3</v>
      </c>
      <c r="S109" s="13">
        <v>4.9000000000000004</v>
      </c>
      <c r="T109" s="32">
        <v>4907.76</v>
      </c>
    </row>
    <row r="110" spans="1:20" ht="13.5" x14ac:dyDescent="0.25">
      <c r="A110" s="18" t="s">
        <v>162</v>
      </c>
      <c r="B110" s="19" t="s">
        <v>47</v>
      </c>
      <c r="C110" s="19" t="s">
        <v>47</v>
      </c>
      <c r="D110" s="12"/>
      <c r="E110" s="12"/>
      <c r="F110" s="12"/>
      <c r="G110" s="12"/>
      <c r="H110" s="13"/>
      <c r="I110" s="13">
        <v>4.5999999999999996</v>
      </c>
      <c r="J110" s="13"/>
      <c r="K110" s="13"/>
      <c r="L110" s="13">
        <v>5.9</v>
      </c>
      <c r="M110" s="13">
        <v>9.1</v>
      </c>
      <c r="N110" s="13">
        <v>11.7</v>
      </c>
      <c r="O110" s="13">
        <v>1.1000000000000001</v>
      </c>
      <c r="P110" s="13">
        <v>0.7</v>
      </c>
      <c r="Q110" s="13">
        <v>3.6</v>
      </c>
      <c r="R110" s="13">
        <v>0.5</v>
      </c>
      <c r="S110" s="13">
        <v>0.6</v>
      </c>
      <c r="T110" s="32">
        <v>553.49099999999999</v>
      </c>
    </row>
    <row r="111" spans="1:20" ht="13.5" x14ac:dyDescent="0.25">
      <c r="A111" s="18" t="s">
        <v>116</v>
      </c>
      <c r="B111" s="19" t="s">
        <v>47</v>
      </c>
      <c r="C111" s="19" t="s">
        <v>47</v>
      </c>
      <c r="D111" s="19" t="s">
        <v>47</v>
      </c>
      <c r="E111" s="19">
        <v>105.2</v>
      </c>
      <c r="F111" s="12">
        <v>124.4</v>
      </c>
      <c r="G111" s="12">
        <v>134.69999999999999</v>
      </c>
      <c r="H111" s="13">
        <f t="shared" ref="H111:H116" si="7">G111-F111</f>
        <v>10.299999999999983</v>
      </c>
      <c r="I111" s="13">
        <v>95.2</v>
      </c>
      <c r="J111" s="13">
        <v>103.5</v>
      </c>
      <c r="K111" s="13">
        <v>100.5</v>
      </c>
      <c r="L111" s="13">
        <v>99.3</v>
      </c>
      <c r="M111" s="13">
        <v>104.4</v>
      </c>
      <c r="N111" s="13">
        <v>115.5</v>
      </c>
      <c r="O111" s="13">
        <v>95.1</v>
      </c>
      <c r="P111" s="13">
        <v>108.1</v>
      </c>
      <c r="Q111" s="13">
        <v>126.2</v>
      </c>
      <c r="R111" s="13">
        <v>151.30000000000001</v>
      </c>
      <c r="S111" s="13">
        <v>164.3</v>
      </c>
      <c r="T111" s="32">
        <v>164307.08799999999</v>
      </c>
    </row>
    <row r="112" spans="1:20" ht="13.5" x14ac:dyDescent="0.25">
      <c r="A112" s="18" t="s">
        <v>117</v>
      </c>
      <c r="B112" s="19" t="s">
        <v>47</v>
      </c>
      <c r="C112" s="19" t="s">
        <v>47</v>
      </c>
      <c r="D112" s="19" t="s">
        <v>47</v>
      </c>
      <c r="E112" s="19">
        <v>12.4</v>
      </c>
      <c r="F112" s="12">
        <v>13.2</v>
      </c>
      <c r="G112" s="12">
        <v>11.7</v>
      </c>
      <c r="H112" s="13">
        <f t="shared" si="7"/>
        <v>-1.5</v>
      </c>
      <c r="I112" s="13">
        <v>8.1999999999999993</v>
      </c>
      <c r="J112" s="13">
        <v>6.8</v>
      </c>
      <c r="K112" s="13">
        <v>3.3</v>
      </c>
      <c r="L112" s="13">
        <v>3.9</v>
      </c>
      <c r="M112" s="13">
        <v>4</v>
      </c>
      <c r="N112" s="13">
        <v>4.9000000000000004</v>
      </c>
      <c r="O112" s="13">
        <v>6.5</v>
      </c>
      <c r="P112" s="13">
        <v>3.5</v>
      </c>
      <c r="Q112" s="13">
        <v>2.9</v>
      </c>
      <c r="R112" s="13">
        <v>3</v>
      </c>
      <c r="S112" s="13">
        <v>3.6</v>
      </c>
      <c r="T112" s="32">
        <v>3569.3009999999999</v>
      </c>
    </row>
    <row r="113" spans="1:20" ht="13.5" x14ac:dyDescent="0.2">
      <c r="A113" s="21" t="s">
        <v>118</v>
      </c>
      <c r="B113" s="9">
        <v>74.7</v>
      </c>
      <c r="C113" s="9">
        <v>37.5</v>
      </c>
      <c r="D113" s="9">
        <v>25.8</v>
      </c>
      <c r="E113" s="9">
        <v>20.8</v>
      </c>
      <c r="F113" s="9">
        <v>15.9</v>
      </c>
      <c r="G113" s="9">
        <v>10.3</v>
      </c>
      <c r="H113" s="10">
        <f t="shared" si="7"/>
        <v>-5.6</v>
      </c>
      <c r="I113" s="10">
        <v>11.6</v>
      </c>
      <c r="J113" s="14">
        <v>10.1</v>
      </c>
      <c r="K113" s="14">
        <v>9.3000000000000007</v>
      </c>
      <c r="L113" s="14">
        <v>9.3000000000000007</v>
      </c>
      <c r="M113" s="14">
        <v>11</v>
      </c>
      <c r="N113" s="14">
        <v>11.9</v>
      </c>
      <c r="O113" s="14">
        <v>9.4</v>
      </c>
      <c r="P113" s="14">
        <v>5.3</v>
      </c>
      <c r="Q113" s="14">
        <v>5.8</v>
      </c>
      <c r="R113" s="14">
        <v>6.4</v>
      </c>
      <c r="S113" s="10">
        <v>6</v>
      </c>
      <c r="T113" s="48">
        <v>5975.5039999999999</v>
      </c>
    </row>
    <row r="114" spans="1:20" ht="12" customHeight="1" x14ac:dyDescent="0.25">
      <c r="A114" s="18" t="s">
        <v>119</v>
      </c>
      <c r="B114" s="18">
        <v>51.2</v>
      </c>
      <c r="C114" s="18">
        <v>24.8</v>
      </c>
      <c r="D114" s="18">
        <v>19.8</v>
      </c>
      <c r="E114" s="18">
        <v>16.100000000000001</v>
      </c>
      <c r="F114" s="18">
        <v>12.4</v>
      </c>
      <c r="G114" s="18">
        <v>6.9</v>
      </c>
      <c r="H114" s="13">
        <f t="shared" si="7"/>
        <v>-5.5</v>
      </c>
      <c r="I114" s="13">
        <v>8</v>
      </c>
      <c r="J114" s="13">
        <v>7.5</v>
      </c>
      <c r="K114" s="13">
        <v>6.7</v>
      </c>
      <c r="L114" s="13">
        <v>6.9</v>
      </c>
      <c r="M114" s="13">
        <v>9.1999999999999993</v>
      </c>
      <c r="N114" s="13">
        <v>10.5</v>
      </c>
      <c r="O114" s="13">
        <v>8.1</v>
      </c>
      <c r="P114" s="13">
        <v>3.5</v>
      </c>
      <c r="Q114" s="13">
        <v>4.2</v>
      </c>
      <c r="R114" s="13">
        <v>4.2</v>
      </c>
      <c r="S114" s="13">
        <v>4.2</v>
      </c>
      <c r="T114" s="32">
        <v>4225.2910000000002</v>
      </c>
    </row>
    <row r="115" spans="1:20" ht="13.5" x14ac:dyDescent="0.2">
      <c r="A115" s="21" t="s">
        <v>120</v>
      </c>
      <c r="B115" s="9">
        <v>125.2</v>
      </c>
      <c r="C115" s="9">
        <v>54.4</v>
      </c>
      <c r="D115" s="9">
        <v>31.4</v>
      </c>
      <c r="E115" s="9">
        <v>26.7</v>
      </c>
      <c r="F115" s="9">
        <v>23.7</v>
      </c>
      <c r="G115" s="21">
        <v>22.5</v>
      </c>
      <c r="H115" s="10">
        <f t="shared" si="7"/>
        <v>-1.1999999999999993</v>
      </c>
      <c r="I115" s="10">
        <v>18.399999999999999</v>
      </c>
      <c r="J115" s="14">
        <v>18.7</v>
      </c>
      <c r="K115" s="14">
        <v>22.3</v>
      </c>
      <c r="L115" s="14">
        <v>18</v>
      </c>
      <c r="M115" s="14">
        <v>16</v>
      </c>
      <c r="N115" s="14">
        <v>24.5</v>
      </c>
      <c r="O115" s="14">
        <v>17.8</v>
      </c>
      <c r="P115" s="14">
        <v>19.100000000000001</v>
      </c>
      <c r="Q115" s="14">
        <v>18.7</v>
      </c>
      <c r="R115" s="14">
        <v>16.399999999999999</v>
      </c>
      <c r="S115" s="10">
        <v>17.2</v>
      </c>
      <c r="T115" s="48">
        <v>17219.553</v>
      </c>
    </row>
    <row r="116" spans="1:20" ht="11.25" customHeight="1" x14ac:dyDescent="0.25">
      <c r="A116" s="18" t="s">
        <v>121</v>
      </c>
      <c r="B116" s="18">
        <v>7.9</v>
      </c>
      <c r="C116" s="18">
        <v>5.6</v>
      </c>
      <c r="D116" s="18">
        <v>3.9</v>
      </c>
      <c r="E116" s="18">
        <v>3.4</v>
      </c>
      <c r="F116" s="18">
        <v>2.8</v>
      </c>
      <c r="G116" s="18">
        <v>2.8</v>
      </c>
      <c r="H116" s="13">
        <f t="shared" si="7"/>
        <v>0</v>
      </c>
      <c r="I116" s="13">
        <v>2.9</v>
      </c>
      <c r="J116" s="13">
        <v>2.8</v>
      </c>
      <c r="K116" s="13">
        <v>2.7</v>
      </c>
      <c r="L116" s="13">
        <v>2</v>
      </c>
      <c r="M116" s="13">
        <v>1.2</v>
      </c>
      <c r="N116" s="13">
        <v>1.1000000000000001</v>
      </c>
      <c r="O116" s="13">
        <v>0.8</v>
      </c>
      <c r="P116" s="13">
        <v>1</v>
      </c>
      <c r="Q116" s="13">
        <v>1</v>
      </c>
      <c r="R116" s="13">
        <v>1</v>
      </c>
      <c r="S116" s="13">
        <v>1.1000000000000001</v>
      </c>
      <c r="T116" s="32">
        <v>1058.723</v>
      </c>
    </row>
    <row r="117" spans="1:20" ht="13.5" x14ac:dyDescent="0.25">
      <c r="A117" s="18" t="s">
        <v>163</v>
      </c>
      <c r="B117" s="19" t="s">
        <v>47</v>
      </c>
      <c r="C117" s="19" t="s">
        <v>47</v>
      </c>
      <c r="D117" s="18"/>
      <c r="E117" s="18"/>
      <c r="F117" s="18"/>
      <c r="G117" s="18"/>
      <c r="H117" s="13"/>
      <c r="I117" s="13">
        <v>2.2000000000000002</v>
      </c>
      <c r="J117" s="13"/>
      <c r="K117" s="13"/>
      <c r="L117" s="13">
        <v>5.3</v>
      </c>
      <c r="M117" s="13">
        <v>7.2</v>
      </c>
      <c r="N117" s="13">
        <v>14.3</v>
      </c>
      <c r="O117" s="13">
        <v>8.6</v>
      </c>
      <c r="P117" s="13">
        <v>9.4</v>
      </c>
      <c r="Q117" s="13">
        <v>9.5</v>
      </c>
      <c r="R117" s="13">
        <v>6.9</v>
      </c>
      <c r="S117" s="13">
        <v>7.1</v>
      </c>
      <c r="T117" s="32">
        <v>7053.1859999999997</v>
      </c>
    </row>
    <row r="118" spans="1:20" ht="13.5" x14ac:dyDescent="0.25">
      <c r="A118" s="18" t="s">
        <v>164</v>
      </c>
      <c r="B118" s="19" t="s">
        <v>47</v>
      </c>
      <c r="C118" s="19" t="s">
        <v>47</v>
      </c>
      <c r="D118" s="18"/>
      <c r="E118" s="18"/>
      <c r="F118" s="18"/>
      <c r="G118" s="18"/>
      <c r="H118" s="13"/>
      <c r="I118" s="13">
        <v>1.6</v>
      </c>
      <c r="J118" s="13"/>
      <c r="K118" s="13"/>
      <c r="L118" s="13">
        <v>1.7</v>
      </c>
      <c r="M118" s="13">
        <v>1.9</v>
      </c>
      <c r="N118" s="13">
        <v>3.7</v>
      </c>
      <c r="O118" s="13">
        <v>3.5</v>
      </c>
      <c r="P118" s="13">
        <v>3.6</v>
      </c>
      <c r="Q118" s="13">
        <v>3.1</v>
      </c>
      <c r="R118" s="13">
        <v>3.6</v>
      </c>
      <c r="S118" s="13">
        <v>3.6</v>
      </c>
      <c r="T118" s="32">
        <v>3590.95</v>
      </c>
    </row>
    <row r="119" spans="1:20" ht="13.5" x14ac:dyDescent="0.2">
      <c r="A119" s="21" t="s">
        <v>122</v>
      </c>
      <c r="B119" s="9">
        <v>129.69999999999999</v>
      </c>
      <c r="C119" s="9">
        <v>63.6</v>
      </c>
      <c r="D119" s="9">
        <v>56.6</v>
      </c>
      <c r="E119" s="9">
        <v>41.1</v>
      </c>
      <c r="F119" s="21">
        <v>37.1</v>
      </c>
      <c r="G119" s="9">
        <v>33</v>
      </c>
      <c r="H119" s="10">
        <f t="shared" ref="H119:H125" si="8">G119-F119</f>
        <v>-4.1000000000000014</v>
      </c>
      <c r="I119" s="10">
        <v>28.8</v>
      </c>
      <c r="J119" s="14">
        <v>26</v>
      </c>
      <c r="K119" s="14">
        <v>29.3</v>
      </c>
      <c r="L119" s="14">
        <v>36.700000000000003</v>
      </c>
      <c r="M119" s="14">
        <v>39.4</v>
      </c>
      <c r="N119" s="14">
        <v>43.2</v>
      </c>
      <c r="O119" s="14">
        <v>56.1</v>
      </c>
      <c r="P119" s="14">
        <v>61.2</v>
      </c>
      <c r="Q119" s="14">
        <v>62.2</v>
      </c>
      <c r="R119" s="14">
        <v>69.400000000000006</v>
      </c>
      <c r="S119" s="10">
        <v>73.099999999999994</v>
      </c>
      <c r="T119" s="48">
        <v>73058.106</v>
      </c>
    </row>
    <row r="120" spans="1:20" ht="12" customHeight="1" x14ac:dyDescent="0.25">
      <c r="A120" s="18" t="s">
        <v>123</v>
      </c>
      <c r="B120" s="18">
        <v>31.5</v>
      </c>
      <c r="C120" s="18">
        <v>22.8</v>
      </c>
      <c r="D120" s="18">
        <v>20.3</v>
      </c>
      <c r="E120" s="18">
        <v>19.2</v>
      </c>
      <c r="F120" s="12">
        <v>17.600000000000001</v>
      </c>
      <c r="G120" s="12">
        <v>16</v>
      </c>
      <c r="H120" s="13">
        <f t="shared" si="8"/>
        <v>-1.6000000000000014</v>
      </c>
      <c r="I120" s="13">
        <v>16.8</v>
      </c>
      <c r="J120" s="13">
        <v>13.3</v>
      </c>
      <c r="K120" s="13">
        <v>14.8</v>
      </c>
      <c r="L120" s="13">
        <v>20.8</v>
      </c>
      <c r="M120" s="13">
        <v>21.4</v>
      </c>
      <c r="N120" s="13">
        <v>19.5</v>
      </c>
      <c r="O120" s="13">
        <v>31.7</v>
      </c>
      <c r="P120" s="13">
        <v>32.299999999999997</v>
      </c>
      <c r="Q120" s="13">
        <v>30.4</v>
      </c>
      <c r="R120" s="13">
        <v>35.700000000000003</v>
      </c>
      <c r="S120" s="13">
        <v>39.9</v>
      </c>
      <c r="T120" s="32">
        <v>39892.707999999999</v>
      </c>
    </row>
    <row r="121" spans="1:20" ht="12" customHeight="1" x14ac:dyDescent="0.25">
      <c r="A121" s="18" t="s">
        <v>124</v>
      </c>
      <c r="B121" s="19" t="s">
        <v>47</v>
      </c>
      <c r="C121" s="19" t="s">
        <v>47</v>
      </c>
      <c r="D121" s="19" t="s">
        <v>47</v>
      </c>
      <c r="E121" s="19">
        <v>1.6</v>
      </c>
      <c r="F121" s="18">
        <v>1.3</v>
      </c>
      <c r="G121" s="18">
        <v>1.1000000000000001</v>
      </c>
      <c r="H121" s="13">
        <f t="shared" si="8"/>
        <v>-0.19999999999999996</v>
      </c>
      <c r="I121" s="13">
        <v>0.8</v>
      </c>
      <c r="J121" s="13">
        <v>0.7</v>
      </c>
      <c r="K121" s="13">
        <v>0.9</v>
      </c>
      <c r="L121" s="13">
        <v>0.9</v>
      </c>
      <c r="M121" s="13">
        <v>2.2000000000000002</v>
      </c>
      <c r="N121" s="13">
        <v>1.6</v>
      </c>
      <c r="O121" s="13">
        <v>0.7</v>
      </c>
      <c r="P121" s="13">
        <v>0.9</v>
      </c>
      <c r="Q121" s="13">
        <v>1.2</v>
      </c>
      <c r="R121" s="66">
        <v>1</v>
      </c>
      <c r="S121" s="13">
        <v>0.8</v>
      </c>
      <c r="T121" s="32">
        <v>825.29399999999998</v>
      </c>
    </row>
    <row r="122" spans="1:20" ht="12" customHeight="1" x14ac:dyDescent="0.2">
      <c r="A122" s="21" t="s">
        <v>125</v>
      </c>
      <c r="B122" s="9">
        <v>25.9</v>
      </c>
      <c r="C122" s="9">
        <v>10.3</v>
      </c>
      <c r="D122" s="9">
        <v>7.7</v>
      </c>
      <c r="E122" s="9">
        <v>5.9</v>
      </c>
      <c r="F122" s="21">
        <v>4.9000000000000004</v>
      </c>
      <c r="G122" s="21">
        <v>4.7</v>
      </c>
      <c r="H122" s="10">
        <f t="shared" si="8"/>
        <v>-0.20000000000000018</v>
      </c>
      <c r="I122" s="10">
        <v>4.0999999999999996</v>
      </c>
      <c r="J122" s="14">
        <v>4.5999999999999996</v>
      </c>
      <c r="K122" s="14">
        <v>5.6</v>
      </c>
      <c r="L122" s="14">
        <v>6</v>
      </c>
      <c r="M122" s="14">
        <v>5.2</v>
      </c>
      <c r="N122" s="14">
        <v>3.9</v>
      </c>
      <c r="O122" s="14">
        <v>3.4</v>
      </c>
      <c r="P122" s="14">
        <v>3.8</v>
      </c>
      <c r="Q122" s="14">
        <v>3.8</v>
      </c>
      <c r="R122" s="14">
        <v>2.9</v>
      </c>
      <c r="S122" s="10">
        <v>2.7</v>
      </c>
      <c r="T122" s="48">
        <v>2735.1469999999999</v>
      </c>
    </row>
    <row r="123" spans="1:20" ht="12" customHeight="1" x14ac:dyDescent="0.25">
      <c r="A123" s="18" t="s">
        <v>126</v>
      </c>
      <c r="B123" s="18">
        <v>9.6999999999999993</v>
      </c>
      <c r="C123" s="18">
        <v>2.8</v>
      </c>
      <c r="D123" s="18">
        <v>1.9</v>
      </c>
      <c r="E123" s="18">
        <v>1.7</v>
      </c>
      <c r="F123" s="18">
        <v>1.6</v>
      </c>
      <c r="G123" s="18">
        <v>1.6</v>
      </c>
      <c r="H123" s="13">
        <f t="shared" si="8"/>
        <v>0</v>
      </c>
      <c r="I123" s="13">
        <v>1.4</v>
      </c>
      <c r="J123" s="13">
        <v>1.6</v>
      </c>
      <c r="K123" s="13">
        <v>1.7</v>
      </c>
      <c r="L123" s="13">
        <v>1.8</v>
      </c>
      <c r="M123" s="13">
        <v>1.4</v>
      </c>
      <c r="N123" s="13">
        <v>1.1000000000000001</v>
      </c>
      <c r="O123" s="13">
        <v>1.2</v>
      </c>
      <c r="P123" s="13">
        <v>1.3</v>
      </c>
      <c r="Q123" s="13">
        <v>1.3</v>
      </c>
      <c r="R123" s="13">
        <v>1.1000000000000001</v>
      </c>
      <c r="S123" s="13">
        <v>1</v>
      </c>
      <c r="T123" s="32">
        <v>987.45600000000002</v>
      </c>
    </row>
    <row r="124" spans="1:20" ht="13.5" x14ac:dyDescent="0.2">
      <c r="A124" s="21" t="s">
        <v>127</v>
      </c>
      <c r="B124" s="9">
        <v>81.599999999999994</v>
      </c>
      <c r="C124" s="9">
        <v>38.799999999999997</v>
      </c>
      <c r="D124" s="9">
        <v>32.9</v>
      </c>
      <c r="E124" s="9">
        <v>28</v>
      </c>
      <c r="F124" s="21">
        <v>22.3</v>
      </c>
      <c r="G124" s="9">
        <v>20.2</v>
      </c>
      <c r="H124" s="10">
        <f t="shared" si="8"/>
        <v>-2.1000000000000014</v>
      </c>
      <c r="I124" s="10">
        <v>20.2</v>
      </c>
      <c r="J124" s="14">
        <v>18.2</v>
      </c>
      <c r="K124" s="14">
        <v>21.6</v>
      </c>
      <c r="L124" s="14">
        <v>26.1</v>
      </c>
      <c r="M124" s="14">
        <v>37.5</v>
      </c>
      <c r="N124" s="14">
        <v>44.4</v>
      </c>
      <c r="O124" s="14">
        <v>43</v>
      </c>
      <c r="P124" s="14">
        <v>47.4</v>
      </c>
      <c r="Q124" s="14">
        <v>49.5</v>
      </c>
      <c r="R124" s="14">
        <v>45.8</v>
      </c>
      <c r="S124" s="10">
        <v>43.7</v>
      </c>
      <c r="T124" s="48">
        <v>43677.900999999998</v>
      </c>
    </row>
    <row r="125" spans="1:20" ht="11.25" customHeight="1" x14ac:dyDescent="0.25">
      <c r="A125" s="18" t="s">
        <v>128</v>
      </c>
      <c r="B125" s="18">
        <v>29.4</v>
      </c>
      <c r="C125" s="18">
        <v>9.1999999999999993</v>
      </c>
      <c r="D125" s="12">
        <v>8</v>
      </c>
      <c r="E125" s="18">
        <v>11.9</v>
      </c>
      <c r="F125" s="18">
        <v>10.7</v>
      </c>
      <c r="G125" s="18">
        <v>7.7</v>
      </c>
      <c r="H125" s="13">
        <f t="shared" si="8"/>
        <v>-2.9999999999999991</v>
      </c>
      <c r="I125" s="13">
        <v>8</v>
      </c>
      <c r="J125" s="13">
        <v>6.2</v>
      </c>
      <c r="K125" s="13">
        <v>8.3000000000000007</v>
      </c>
      <c r="L125" s="13">
        <v>13.4</v>
      </c>
      <c r="M125" s="13">
        <v>12.3</v>
      </c>
      <c r="N125" s="13">
        <v>18.100000000000001</v>
      </c>
      <c r="O125" s="13">
        <v>19.2</v>
      </c>
      <c r="P125" s="13">
        <v>19.8</v>
      </c>
      <c r="Q125" s="13">
        <v>23</v>
      </c>
      <c r="R125" s="66">
        <v>21.4</v>
      </c>
      <c r="S125" s="13">
        <v>21.1</v>
      </c>
      <c r="T125" s="32">
        <v>21059.668000000001</v>
      </c>
    </row>
    <row r="126" spans="1:20" ht="15" customHeight="1" x14ac:dyDescent="0.25">
      <c r="A126" s="18" t="s">
        <v>165</v>
      </c>
      <c r="B126" s="19" t="s">
        <v>47</v>
      </c>
      <c r="C126" s="19" t="s">
        <v>47</v>
      </c>
      <c r="D126" s="20"/>
      <c r="E126" s="20"/>
      <c r="F126" s="20"/>
      <c r="G126" s="20"/>
      <c r="H126" s="20"/>
      <c r="I126" s="13">
        <v>1.3</v>
      </c>
      <c r="J126" s="13"/>
      <c r="K126" s="13"/>
      <c r="L126" s="13">
        <v>1.5</v>
      </c>
      <c r="M126" s="13">
        <v>1.6</v>
      </c>
      <c r="N126" s="13">
        <v>4.5</v>
      </c>
      <c r="O126" s="13">
        <v>3.6</v>
      </c>
      <c r="P126" s="13">
        <v>3.3</v>
      </c>
      <c r="Q126" s="13">
        <v>3.3</v>
      </c>
      <c r="R126" s="45">
        <v>2.6</v>
      </c>
      <c r="S126" s="13">
        <v>2.4</v>
      </c>
      <c r="T126" s="32">
        <v>2435.0729999999999</v>
      </c>
    </row>
    <row r="127" spans="1:20" ht="11.25" customHeight="1" x14ac:dyDescent="0.2">
      <c r="A127" s="21" t="s">
        <v>27</v>
      </c>
      <c r="B127" s="9">
        <v>54.7</v>
      </c>
      <c r="C127" s="9">
        <v>53.3</v>
      </c>
      <c r="D127" s="9">
        <v>61.5</v>
      </c>
      <c r="E127" s="9">
        <v>56.8</v>
      </c>
      <c r="F127" s="9">
        <v>50.3</v>
      </c>
      <c r="G127" s="9">
        <v>43.8</v>
      </c>
      <c r="H127" s="10">
        <f>G127-F127</f>
        <v>-6.5</v>
      </c>
      <c r="I127" s="10">
        <v>32.6</v>
      </c>
      <c r="J127" s="14">
        <v>27.8</v>
      </c>
      <c r="K127" s="14">
        <v>31.6</v>
      </c>
      <c r="L127" s="14">
        <v>31.6</v>
      </c>
      <c r="M127" s="14">
        <v>33.6</v>
      </c>
      <c r="N127" s="14">
        <v>27</v>
      </c>
      <c r="O127" s="14">
        <v>43.9</v>
      </c>
      <c r="P127" s="14">
        <v>28.6</v>
      </c>
      <c r="Q127" s="14">
        <v>33.299999999999997</v>
      </c>
      <c r="R127" s="14">
        <v>32.9</v>
      </c>
      <c r="S127" s="10">
        <v>31.9</v>
      </c>
      <c r="T127" s="48">
        <v>31882.772000000001</v>
      </c>
    </row>
    <row r="128" spans="1:20" ht="11.25" customHeight="1" x14ac:dyDescent="0.2">
      <c r="A128" s="21" t="s">
        <v>28</v>
      </c>
      <c r="B128" s="9">
        <v>11.3</v>
      </c>
      <c r="C128" s="9">
        <v>6.9</v>
      </c>
      <c r="D128" s="21">
        <v>3.8</v>
      </c>
      <c r="E128" s="9">
        <v>3.5</v>
      </c>
      <c r="F128" s="9">
        <v>2.8</v>
      </c>
      <c r="G128" s="9">
        <v>2.5</v>
      </c>
      <c r="H128" s="10">
        <f>G128-F128</f>
        <v>-0.29999999999999982</v>
      </c>
      <c r="I128" s="10">
        <v>2.6</v>
      </c>
      <c r="J128" s="14">
        <v>2.2999999999999998</v>
      </c>
      <c r="K128" s="14">
        <v>2.6</v>
      </c>
      <c r="L128" s="14">
        <v>3.2</v>
      </c>
      <c r="M128" s="14">
        <v>4.2</v>
      </c>
      <c r="N128" s="14">
        <v>4.5</v>
      </c>
      <c r="O128" s="14">
        <v>3.7</v>
      </c>
      <c r="P128" s="14">
        <v>4</v>
      </c>
      <c r="Q128" s="14">
        <v>3.7</v>
      </c>
      <c r="R128" s="14">
        <v>3.2</v>
      </c>
      <c r="S128" s="10">
        <v>2.6</v>
      </c>
      <c r="T128" s="48">
        <v>2589.2159999999999</v>
      </c>
    </row>
  </sheetData>
  <mergeCells count="5">
    <mergeCell ref="A1:S1"/>
    <mergeCell ref="A2:R2"/>
    <mergeCell ref="A3:R3"/>
    <mergeCell ref="R4:S4"/>
    <mergeCell ref="N65:S65"/>
  </mergeCells>
  <phoneticPr fontId="18" type="noConversion"/>
  <pageMargins left="0.84" right="0.26" top="0.32" bottom="0.25" header="0.32" footer="0.2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J47" sqref="J47"/>
    </sheetView>
  </sheetViews>
  <sheetFormatPr defaultRowHeight="15" x14ac:dyDescent="0.25"/>
  <cols>
    <col min="1" max="1" width="19" style="1" customWidth="1"/>
    <col min="2" max="2" width="17.140625" style="1" hidden="1" customWidth="1"/>
    <col min="3" max="3" width="13.5703125" style="1" customWidth="1"/>
    <col min="4" max="4" width="9.140625" style="1"/>
    <col min="5" max="6" width="9.85546875" style="1" customWidth="1"/>
    <col min="7" max="7" width="11.42578125" style="1" customWidth="1"/>
    <col min="8" max="8" width="14.7109375" style="1" customWidth="1"/>
    <col min="9" max="9" width="13.7109375" style="1" bestFit="1" customWidth="1"/>
    <col min="10" max="16384" width="9.140625" style="1"/>
  </cols>
  <sheetData>
    <row r="1" spans="1:9" ht="12.75" customHeight="1" x14ac:dyDescent="0.25"/>
    <row r="2" spans="1:9" ht="15.75" customHeight="1" x14ac:dyDescent="0.3">
      <c r="A2" s="146" t="s">
        <v>231</v>
      </c>
      <c r="B2" s="146"/>
      <c r="C2" s="146"/>
      <c r="D2" s="146"/>
      <c r="E2" s="146"/>
      <c r="F2" s="146"/>
      <c r="G2" s="146"/>
      <c r="H2" s="146"/>
    </row>
    <row r="3" spans="1:9" ht="18.75" x14ac:dyDescent="0.3">
      <c r="A3" s="147"/>
      <c r="B3" s="147"/>
      <c r="C3" s="147"/>
      <c r="D3" s="147"/>
      <c r="E3" s="147"/>
      <c r="F3" s="147"/>
      <c r="G3" s="147"/>
      <c r="H3" s="147"/>
    </row>
    <row r="4" spans="1:9" x14ac:dyDescent="0.25">
      <c r="A4" s="157"/>
      <c r="B4" s="158"/>
      <c r="C4" s="157"/>
      <c r="D4" s="158"/>
      <c r="E4" s="158"/>
      <c r="F4" s="158"/>
      <c r="G4" s="158"/>
      <c r="H4" s="157"/>
    </row>
    <row r="5" spans="1:9" ht="26.25" customHeight="1" x14ac:dyDescent="0.25">
      <c r="A5" s="166"/>
      <c r="B5" s="31" t="s">
        <v>0</v>
      </c>
      <c r="C5" s="160" t="s">
        <v>29</v>
      </c>
      <c r="D5" s="155" t="s">
        <v>147</v>
      </c>
      <c r="E5" s="164"/>
      <c r="F5" s="165"/>
      <c r="G5" s="162" t="s">
        <v>132</v>
      </c>
      <c r="H5" s="162" t="s">
        <v>193</v>
      </c>
    </row>
    <row r="6" spans="1:9" ht="61.5" customHeight="1" x14ac:dyDescent="0.25">
      <c r="A6" s="167"/>
      <c r="B6" s="44"/>
      <c r="C6" s="161"/>
      <c r="D6" s="29" t="s">
        <v>170</v>
      </c>
      <c r="E6" s="29" t="s">
        <v>232</v>
      </c>
      <c r="F6" s="29" t="s">
        <v>171</v>
      </c>
      <c r="G6" s="163"/>
      <c r="H6" s="163"/>
    </row>
    <row r="7" spans="1:9" ht="24" customHeight="1" x14ac:dyDescent="0.25">
      <c r="A7" s="8" t="s">
        <v>136</v>
      </c>
      <c r="B7" s="8">
        <v>4822190.0389999999</v>
      </c>
      <c r="C7" s="82">
        <v>8095</v>
      </c>
      <c r="D7" s="40">
        <f>SUM(D8:D34)</f>
        <v>4295.0999999999995</v>
      </c>
      <c r="E7" s="40">
        <v>99.1</v>
      </c>
      <c r="F7" s="40">
        <f>SUM(F8:F34)</f>
        <v>100</v>
      </c>
      <c r="G7" s="81">
        <v>7116.3</v>
      </c>
      <c r="H7" s="81">
        <v>94.4</v>
      </c>
    </row>
    <row r="8" spans="1:9" ht="35.25" customHeight="1" x14ac:dyDescent="0.25">
      <c r="A8" s="42" t="s">
        <v>3</v>
      </c>
      <c r="B8" s="43">
        <v>34191.266000000003</v>
      </c>
      <c r="C8" s="83">
        <v>395</v>
      </c>
      <c r="D8" s="37">
        <v>26.6</v>
      </c>
      <c r="E8" s="37">
        <v>81.099999999999994</v>
      </c>
      <c r="F8" s="16">
        <v>0.6</v>
      </c>
      <c r="G8" s="16">
        <v>1018.1</v>
      </c>
      <c r="H8" s="16">
        <v>13.5</v>
      </c>
      <c r="I8" s="80"/>
    </row>
    <row r="9" spans="1:9" ht="18.95" customHeight="1" x14ac:dyDescent="0.25">
      <c r="A9" s="42" t="s">
        <v>4</v>
      </c>
      <c r="B9" s="43">
        <v>135361.399</v>
      </c>
      <c r="C9" s="83">
        <v>333</v>
      </c>
      <c r="D9" s="86">
        <v>149.5</v>
      </c>
      <c r="E9" s="86">
        <v>147.6</v>
      </c>
      <c r="F9" s="16">
        <v>3.5</v>
      </c>
      <c r="G9" s="16">
        <v>5644.3</v>
      </c>
      <c r="H9" s="16">
        <v>92.2</v>
      </c>
      <c r="I9" s="80"/>
    </row>
    <row r="10" spans="1:9" ht="18.95" customHeight="1" x14ac:dyDescent="0.25">
      <c r="A10" s="42" t="s">
        <v>5</v>
      </c>
      <c r="B10" s="43">
        <v>12250.361000000001</v>
      </c>
      <c r="C10" s="83">
        <v>143</v>
      </c>
      <c r="D10" s="86">
        <v>6.6</v>
      </c>
      <c r="E10" s="37">
        <v>89.7</v>
      </c>
      <c r="F10" s="16">
        <v>0.2</v>
      </c>
      <c r="G10" s="16">
        <v>326.7</v>
      </c>
      <c r="H10" s="16">
        <v>6.3</v>
      </c>
      <c r="I10" s="80"/>
    </row>
    <row r="11" spans="1:9" ht="18.75" customHeight="1" x14ac:dyDescent="0.25">
      <c r="A11" s="42" t="s">
        <v>6</v>
      </c>
      <c r="B11" s="43">
        <v>1101087.648</v>
      </c>
      <c r="C11" s="83">
        <v>446</v>
      </c>
      <c r="D11" s="86">
        <v>940.5</v>
      </c>
      <c r="E11" s="37">
        <v>97.8</v>
      </c>
      <c r="F11" s="16">
        <v>21.9</v>
      </c>
      <c r="G11" s="16">
        <v>29461.5</v>
      </c>
      <c r="H11" s="16">
        <v>285</v>
      </c>
      <c r="I11" s="80"/>
    </row>
    <row r="12" spans="1:9" ht="18.95" customHeight="1" x14ac:dyDescent="0.25">
      <c r="A12" s="42" t="s">
        <v>7</v>
      </c>
      <c r="B12" s="43">
        <v>1659717.8929999999</v>
      </c>
      <c r="C12" s="83">
        <v>883</v>
      </c>
      <c r="D12" s="86">
        <v>1448.1</v>
      </c>
      <c r="E12" s="37">
        <v>95.6</v>
      </c>
      <c r="F12" s="16">
        <v>33.700000000000003</v>
      </c>
      <c r="G12" s="16">
        <v>54609.8</v>
      </c>
      <c r="H12" s="16">
        <v>332.2</v>
      </c>
      <c r="I12" s="80"/>
    </row>
    <row r="13" spans="1:9" ht="18.95" customHeight="1" x14ac:dyDescent="0.25">
      <c r="A13" s="42" t="s">
        <v>8</v>
      </c>
      <c r="B13" s="43">
        <v>15568.027</v>
      </c>
      <c r="C13" s="83">
        <v>304</v>
      </c>
      <c r="D13" s="86">
        <v>17.2</v>
      </c>
      <c r="E13" s="37">
        <v>93.1</v>
      </c>
      <c r="F13" s="16">
        <v>0.4</v>
      </c>
      <c r="G13" s="16">
        <v>577.1</v>
      </c>
      <c r="H13" s="16">
        <v>13.6</v>
      </c>
      <c r="I13" s="80"/>
    </row>
    <row r="14" spans="1:9" ht="18.95" customHeight="1" x14ac:dyDescent="0.25">
      <c r="A14" s="42" t="s">
        <v>9</v>
      </c>
      <c r="B14" s="43">
        <v>25629.626</v>
      </c>
      <c r="C14" s="83">
        <v>102</v>
      </c>
      <c r="D14" s="86">
        <v>7.7</v>
      </c>
      <c r="E14" s="37">
        <v>94.6</v>
      </c>
      <c r="F14" s="16">
        <v>0.2</v>
      </c>
      <c r="G14" s="16">
        <v>600.5</v>
      </c>
      <c r="H14" s="16">
        <v>6.1</v>
      </c>
      <c r="I14" s="80"/>
    </row>
    <row r="15" spans="1:9" ht="18.95" customHeight="1" x14ac:dyDescent="0.25">
      <c r="A15" s="42" t="s">
        <v>10</v>
      </c>
      <c r="B15" s="43">
        <v>258077.61199999999</v>
      </c>
      <c r="C15" s="83">
        <v>256</v>
      </c>
      <c r="D15" s="86">
        <v>245.9</v>
      </c>
      <c r="E15" s="37">
        <v>118.5</v>
      </c>
      <c r="F15" s="16">
        <v>5.7</v>
      </c>
      <c r="G15" s="16">
        <v>9047</v>
      </c>
      <c r="H15" s="16">
        <v>138.1</v>
      </c>
      <c r="I15" s="80"/>
    </row>
    <row r="16" spans="1:9" ht="18.95" customHeight="1" x14ac:dyDescent="0.25">
      <c r="A16" s="42" t="s">
        <v>31</v>
      </c>
      <c r="B16" s="43">
        <v>269305.255</v>
      </c>
      <c r="C16" s="83">
        <v>191</v>
      </c>
      <c r="D16" s="86">
        <v>202.9</v>
      </c>
      <c r="E16" s="37">
        <v>103.1</v>
      </c>
      <c r="F16" s="16">
        <v>4.7</v>
      </c>
      <c r="G16" s="16">
        <v>14570</v>
      </c>
      <c r="H16" s="16">
        <v>146.80000000000001</v>
      </c>
      <c r="I16" s="80"/>
    </row>
    <row r="17" spans="1:9" ht="18.95" customHeight="1" x14ac:dyDescent="0.25">
      <c r="A17" s="42" t="s">
        <v>11</v>
      </c>
      <c r="B17" s="43">
        <v>108312.269</v>
      </c>
      <c r="C17" s="83">
        <v>335</v>
      </c>
      <c r="D17" s="86">
        <v>111.9</v>
      </c>
      <c r="E17" s="37">
        <v>86.5</v>
      </c>
      <c r="F17" s="16">
        <v>2.6</v>
      </c>
      <c r="G17" s="16">
        <v>3978.9</v>
      </c>
      <c r="H17" s="16">
        <v>64.900000000000006</v>
      </c>
      <c r="I17" s="80"/>
    </row>
    <row r="18" spans="1:9" ht="18.95" customHeight="1" x14ac:dyDescent="0.25">
      <c r="A18" s="42" t="s">
        <v>12</v>
      </c>
      <c r="B18" s="43">
        <v>22590.662</v>
      </c>
      <c r="C18" s="83">
        <v>192</v>
      </c>
      <c r="D18" s="86">
        <v>15.7</v>
      </c>
      <c r="E18" s="37">
        <v>93.7</v>
      </c>
      <c r="F18" s="16">
        <v>0.4</v>
      </c>
      <c r="G18" s="16">
        <v>639.5</v>
      </c>
      <c r="H18" s="16">
        <v>15.9</v>
      </c>
      <c r="I18" s="80"/>
    </row>
    <row r="19" spans="1:9" ht="18.95" customHeight="1" x14ac:dyDescent="0.25">
      <c r="A19" s="42" t="s">
        <v>13</v>
      </c>
      <c r="B19" s="43">
        <v>517126.66499999998</v>
      </c>
      <c r="C19" s="83">
        <v>533</v>
      </c>
      <c r="D19" s="86">
        <v>442</v>
      </c>
      <c r="E19" s="37">
        <v>98.8</v>
      </c>
      <c r="F19" s="16">
        <v>10.3</v>
      </c>
      <c r="G19" s="16">
        <v>16566.400000000001</v>
      </c>
      <c r="H19" s="16">
        <v>196.6</v>
      </c>
      <c r="I19" s="80"/>
    </row>
    <row r="20" spans="1:9" ht="18.95" customHeight="1" x14ac:dyDescent="0.25">
      <c r="A20" s="42" t="s">
        <v>14</v>
      </c>
      <c r="B20" s="43">
        <v>110631.524</v>
      </c>
      <c r="C20" s="83">
        <v>300</v>
      </c>
      <c r="D20" s="86">
        <v>121.4</v>
      </c>
      <c r="E20" s="37">
        <v>92.9</v>
      </c>
      <c r="F20" s="16">
        <v>2.8</v>
      </c>
      <c r="G20" s="16">
        <v>5561.4</v>
      </c>
      <c r="H20" s="16">
        <v>47.8</v>
      </c>
      <c r="I20" s="80"/>
    </row>
    <row r="21" spans="1:9" ht="18.95" customHeight="1" x14ac:dyDescent="0.25">
      <c r="A21" s="42" t="s">
        <v>15</v>
      </c>
      <c r="B21" s="43">
        <v>21189.505000000001</v>
      </c>
      <c r="C21" s="83">
        <v>266</v>
      </c>
      <c r="D21" s="37">
        <v>20.399999999999999</v>
      </c>
      <c r="E21" s="37">
        <v>81</v>
      </c>
      <c r="F21" s="16">
        <v>0.5</v>
      </c>
      <c r="G21" s="16">
        <v>828.4</v>
      </c>
      <c r="H21" s="16">
        <v>17.399999999999999</v>
      </c>
      <c r="I21" s="80"/>
    </row>
    <row r="22" spans="1:9" ht="18.95" customHeight="1" x14ac:dyDescent="0.25">
      <c r="A22" s="42" t="s">
        <v>16</v>
      </c>
      <c r="B22" s="43">
        <v>41951.451999999997</v>
      </c>
      <c r="C22" s="83">
        <v>353</v>
      </c>
      <c r="D22" s="37">
        <v>26.2</v>
      </c>
      <c r="E22" s="37">
        <v>93.1</v>
      </c>
      <c r="F22" s="16">
        <v>0.6</v>
      </c>
      <c r="G22" s="16">
        <v>787.3</v>
      </c>
      <c r="H22" s="16">
        <v>10.9</v>
      </c>
      <c r="I22" s="80"/>
    </row>
    <row r="23" spans="1:9" ht="18.95" customHeight="1" x14ac:dyDescent="0.25">
      <c r="A23" s="42" t="s">
        <v>17</v>
      </c>
      <c r="B23" s="43">
        <v>93126.751000000004</v>
      </c>
      <c r="C23" s="83">
        <v>338</v>
      </c>
      <c r="D23" s="37">
        <v>66.599999999999994</v>
      </c>
      <c r="E23" s="37">
        <v>98.1</v>
      </c>
      <c r="F23" s="16">
        <v>1.5</v>
      </c>
      <c r="G23" s="16">
        <v>2316.6</v>
      </c>
      <c r="H23" s="16">
        <v>45.5</v>
      </c>
      <c r="I23" s="80"/>
    </row>
    <row r="24" spans="1:9" ht="18.95" customHeight="1" x14ac:dyDescent="0.25">
      <c r="A24" s="42" t="s">
        <v>18</v>
      </c>
      <c r="B24" s="43">
        <v>17944.79</v>
      </c>
      <c r="C24" s="83">
        <v>197</v>
      </c>
      <c r="D24" s="37">
        <v>12</v>
      </c>
      <c r="E24" s="37">
        <v>80.8</v>
      </c>
      <c r="F24" s="16">
        <v>0.3</v>
      </c>
      <c r="G24" s="16">
        <v>600.70000000000005</v>
      </c>
      <c r="H24" s="16">
        <v>10.4</v>
      </c>
      <c r="I24" s="80"/>
    </row>
    <row r="25" spans="1:9" ht="18.95" customHeight="1" x14ac:dyDescent="0.25">
      <c r="A25" s="42" t="s">
        <v>19</v>
      </c>
      <c r="B25" s="43">
        <v>28399.151999999998</v>
      </c>
      <c r="C25" s="83">
        <v>213</v>
      </c>
      <c r="D25" s="37">
        <v>30.5</v>
      </c>
      <c r="E25" s="37">
        <v>101</v>
      </c>
      <c r="F25" s="16">
        <v>0.7</v>
      </c>
      <c r="G25" s="16">
        <v>1281.0999999999999</v>
      </c>
      <c r="H25" s="16">
        <v>26.8</v>
      </c>
      <c r="I25" s="80"/>
    </row>
    <row r="26" spans="1:9" ht="18.95" customHeight="1" x14ac:dyDescent="0.25">
      <c r="A26" s="42" t="s">
        <v>20</v>
      </c>
      <c r="B26" s="43">
        <v>19369.569</v>
      </c>
      <c r="C26" s="83">
        <v>285</v>
      </c>
      <c r="D26" s="37">
        <v>15.9</v>
      </c>
      <c r="E26" s="37">
        <v>76</v>
      </c>
      <c r="F26" s="16">
        <v>0.4</v>
      </c>
      <c r="G26" s="16">
        <v>1148.4000000000001</v>
      </c>
      <c r="H26" s="16">
        <v>14.8</v>
      </c>
      <c r="I26" s="80"/>
    </row>
    <row r="27" spans="1:9" ht="18.95" customHeight="1" x14ac:dyDescent="0.25">
      <c r="A27" s="42" t="s">
        <v>21</v>
      </c>
      <c r="B27" s="43">
        <v>182383.359</v>
      </c>
      <c r="C27" s="83">
        <v>390</v>
      </c>
      <c r="D27" s="37">
        <v>210.3</v>
      </c>
      <c r="E27" s="37">
        <v>106.4</v>
      </c>
      <c r="F27" s="16">
        <v>4.9000000000000004</v>
      </c>
      <c r="G27" s="16">
        <v>6692.4</v>
      </c>
      <c r="H27" s="16">
        <v>76.7</v>
      </c>
      <c r="I27" s="80"/>
    </row>
    <row r="28" spans="1:9" ht="18.95" customHeight="1" x14ac:dyDescent="0.25">
      <c r="A28" s="42" t="s">
        <v>22</v>
      </c>
      <c r="B28" s="43">
        <v>14815.511</v>
      </c>
      <c r="C28" s="83">
        <v>185</v>
      </c>
      <c r="D28" s="37">
        <v>6</v>
      </c>
      <c r="E28" s="37">
        <v>93.2</v>
      </c>
      <c r="F28" s="16">
        <v>0.1</v>
      </c>
      <c r="G28" s="16">
        <v>210</v>
      </c>
      <c r="H28" s="16">
        <v>5.6</v>
      </c>
      <c r="I28" s="80"/>
    </row>
    <row r="29" spans="1:9" ht="18.95" customHeight="1" x14ac:dyDescent="0.25">
      <c r="A29" s="42" t="s">
        <v>23</v>
      </c>
      <c r="B29" s="43">
        <v>17867.263999999999</v>
      </c>
      <c r="C29" s="83">
        <v>274</v>
      </c>
      <c r="D29" s="37">
        <v>17.2</v>
      </c>
      <c r="E29" s="37">
        <v>105.3</v>
      </c>
      <c r="F29" s="16">
        <v>0.4</v>
      </c>
      <c r="G29" s="16">
        <v>834.7</v>
      </c>
      <c r="H29" s="16">
        <v>13.1</v>
      </c>
      <c r="I29" s="80"/>
    </row>
    <row r="30" spans="1:9" ht="18.95" customHeight="1" x14ac:dyDescent="0.25">
      <c r="A30" s="42" t="s">
        <v>24</v>
      </c>
      <c r="B30" s="43">
        <v>40242.375</v>
      </c>
      <c r="C30" s="83">
        <v>423</v>
      </c>
      <c r="D30" s="37">
        <v>73.099999999999994</v>
      </c>
      <c r="E30" s="37">
        <v>105.3</v>
      </c>
      <c r="F30" s="16">
        <v>1.7</v>
      </c>
      <c r="G30" s="16">
        <v>3492.9</v>
      </c>
      <c r="H30" s="16">
        <v>57.8</v>
      </c>
      <c r="I30" s="80"/>
    </row>
    <row r="31" spans="1:9" ht="18.95" customHeight="1" x14ac:dyDescent="0.25">
      <c r="A31" s="42" t="s">
        <v>25</v>
      </c>
      <c r="B31" s="43">
        <v>4197.9809999999998</v>
      </c>
      <c r="C31" s="83">
        <v>113</v>
      </c>
      <c r="D31" s="37">
        <v>2.7</v>
      </c>
      <c r="E31" s="37">
        <v>93.6</v>
      </c>
      <c r="F31" s="16">
        <v>0.1</v>
      </c>
      <c r="G31" s="16">
        <v>337.8</v>
      </c>
      <c r="H31" s="16">
        <v>3</v>
      </c>
      <c r="I31" s="80"/>
    </row>
    <row r="32" spans="1:9" ht="18.95" customHeight="1" x14ac:dyDescent="0.25">
      <c r="A32" s="42" t="s">
        <v>26</v>
      </c>
      <c r="B32" s="43">
        <v>40159.262999999999</v>
      </c>
      <c r="C32" s="83">
        <v>435</v>
      </c>
      <c r="D32" s="37">
        <v>43.7</v>
      </c>
      <c r="E32" s="37">
        <v>95.4</v>
      </c>
      <c r="F32" s="16">
        <v>1</v>
      </c>
      <c r="G32" s="16">
        <v>1369.1</v>
      </c>
      <c r="H32" s="16">
        <v>40.299999999999997</v>
      </c>
      <c r="I32" s="80"/>
    </row>
    <row r="33" spans="1:9" ht="18.95" customHeight="1" x14ac:dyDescent="0.25">
      <c r="A33" s="42" t="s">
        <v>27</v>
      </c>
      <c r="B33" s="43">
        <v>26424.152999999998</v>
      </c>
      <c r="C33" s="83">
        <v>323</v>
      </c>
      <c r="D33" s="37">
        <v>31.9</v>
      </c>
      <c r="E33" s="37">
        <v>96.9</v>
      </c>
      <c r="F33" s="16">
        <v>0.7</v>
      </c>
      <c r="G33" s="16">
        <v>38137.300000000003</v>
      </c>
      <c r="H33" s="16">
        <v>11.2</v>
      </c>
      <c r="I33" s="80"/>
    </row>
    <row r="34" spans="1:9" ht="18.95" customHeight="1" x14ac:dyDescent="0.25">
      <c r="A34" s="42" t="s">
        <v>28</v>
      </c>
      <c r="B34" s="43">
        <v>4268.7070000000003</v>
      </c>
      <c r="C34" s="83">
        <v>72</v>
      </c>
      <c r="D34" s="37">
        <v>2.6</v>
      </c>
      <c r="E34" s="37">
        <v>80.900000000000006</v>
      </c>
      <c r="F34" s="16">
        <v>0.1</v>
      </c>
      <c r="G34" s="16">
        <v>2996.8</v>
      </c>
      <c r="H34" s="16">
        <v>6.7</v>
      </c>
      <c r="I34" s="80"/>
    </row>
    <row r="35" spans="1:9" ht="0.75" customHeight="1" x14ac:dyDescent="0.25">
      <c r="A35" s="26"/>
      <c r="B35" s="26"/>
      <c r="C35" s="26"/>
      <c r="D35" s="7" t="e">
        <f>SUM(#REF!)</f>
        <v>#REF!</v>
      </c>
      <c r="E35" s="7"/>
      <c r="F35" s="16" t="e">
        <f>ROUND(D35/D$7*100,1)</f>
        <v>#REF!</v>
      </c>
      <c r="G35" s="7"/>
      <c r="H35" s="7"/>
    </row>
    <row r="36" spans="1:9" ht="11.25" customHeight="1" x14ac:dyDescent="0.25">
      <c r="A36" s="159"/>
      <c r="B36" s="159"/>
      <c r="C36" s="159"/>
      <c r="D36" s="159"/>
      <c r="E36" s="159"/>
      <c r="F36" s="159"/>
      <c r="G36" s="159"/>
      <c r="H36" s="159"/>
    </row>
    <row r="37" spans="1:9" x14ac:dyDescent="0.25">
      <c r="A37" s="26"/>
      <c r="B37" s="26"/>
      <c r="C37" s="26"/>
      <c r="D37" s="26"/>
      <c r="E37" s="26"/>
      <c r="F37" s="26"/>
      <c r="G37" s="26"/>
      <c r="H37" s="26"/>
    </row>
    <row r="38" spans="1:9" x14ac:dyDescent="0.25">
      <c r="A38" s="26"/>
      <c r="B38" s="26"/>
      <c r="C38" s="26"/>
      <c r="D38" s="26"/>
      <c r="E38" s="26"/>
      <c r="F38" s="26"/>
      <c r="G38" s="26"/>
      <c r="H38" s="26"/>
    </row>
    <row r="39" spans="1:9" x14ac:dyDescent="0.25">
      <c r="A39" s="26"/>
      <c r="B39" s="26"/>
      <c r="C39" s="26"/>
      <c r="D39" s="26"/>
      <c r="E39" s="26"/>
      <c r="F39" s="26"/>
      <c r="G39" s="26"/>
      <c r="H39" s="26"/>
    </row>
    <row r="40" spans="1:9" x14ac:dyDescent="0.25">
      <c r="A40" s="26"/>
      <c r="B40" s="26"/>
      <c r="C40" s="26"/>
      <c r="D40" s="26"/>
      <c r="E40" s="26"/>
      <c r="F40" s="26"/>
      <c r="G40" s="26"/>
      <c r="H40" s="26"/>
    </row>
    <row r="41" spans="1:9" x14ac:dyDescent="0.25">
      <c r="A41" s="26"/>
      <c r="B41" s="26"/>
      <c r="C41" s="26"/>
      <c r="D41" s="26"/>
      <c r="E41" s="26"/>
      <c r="F41" s="26"/>
      <c r="G41" s="26"/>
      <c r="H41" s="26"/>
    </row>
    <row r="42" spans="1:9" x14ac:dyDescent="0.25">
      <c r="A42" s="26"/>
      <c r="B42" s="26"/>
      <c r="C42" s="26"/>
      <c r="D42" s="26"/>
      <c r="E42" s="26"/>
      <c r="F42" s="26"/>
      <c r="G42" s="26"/>
      <c r="H42" s="26"/>
    </row>
    <row r="43" spans="1:9" x14ac:dyDescent="0.25">
      <c r="A43" s="26"/>
      <c r="B43" s="26"/>
      <c r="C43" s="26"/>
      <c r="D43" s="26"/>
      <c r="E43" s="26"/>
      <c r="F43" s="26"/>
      <c r="G43" s="26"/>
      <c r="H43" s="26"/>
    </row>
    <row r="44" spans="1:9" x14ac:dyDescent="0.25">
      <c r="A44" s="26"/>
      <c r="B44" s="26"/>
      <c r="C44" s="26"/>
      <c r="D44" s="26"/>
      <c r="E44" s="26"/>
      <c r="F44" s="26"/>
      <c r="G44" s="26"/>
      <c r="H44" s="26"/>
    </row>
    <row r="45" spans="1:9" x14ac:dyDescent="0.25">
      <c r="A45" s="26"/>
      <c r="B45" s="26"/>
      <c r="C45" s="26"/>
      <c r="D45" s="26"/>
      <c r="E45" s="26"/>
      <c r="F45" s="26"/>
      <c r="G45" s="26"/>
      <c r="H45" s="26"/>
    </row>
    <row r="46" spans="1:9" x14ac:dyDescent="0.25">
      <c r="A46" s="26"/>
      <c r="B46" s="26"/>
      <c r="C46" s="26"/>
      <c r="D46" s="26"/>
      <c r="E46" s="26"/>
      <c r="F46" s="26"/>
      <c r="G46" s="26"/>
      <c r="H46" s="26"/>
    </row>
    <row r="47" spans="1:9" x14ac:dyDescent="0.25">
      <c r="A47" s="26"/>
      <c r="B47" s="26"/>
      <c r="C47" s="26"/>
      <c r="D47" s="26"/>
      <c r="E47" s="26"/>
      <c r="F47" s="26"/>
      <c r="G47" s="26"/>
      <c r="H47" s="26"/>
    </row>
    <row r="48" spans="1:9" x14ac:dyDescent="0.25">
      <c r="A48" s="26"/>
      <c r="B48" s="26"/>
      <c r="C48" s="26"/>
      <c r="D48" s="26"/>
      <c r="E48" s="26"/>
      <c r="F48" s="26"/>
      <c r="G48" s="26"/>
      <c r="H48" s="26"/>
    </row>
  </sheetData>
  <mergeCells count="9">
    <mergeCell ref="A2:H2"/>
    <mergeCell ref="A4:H4"/>
    <mergeCell ref="A3:H3"/>
    <mergeCell ref="A36:H36"/>
    <mergeCell ref="C5:C6"/>
    <mergeCell ref="G5:G6"/>
    <mergeCell ref="H5:H6"/>
    <mergeCell ref="D5:F5"/>
    <mergeCell ref="A5:A6"/>
  </mergeCells>
  <phoneticPr fontId="18" type="noConversion"/>
  <pageMargins left="0.91" right="0.28000000000000003" top="0.53" bottom="0.7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E7" sqref="E7"/>
    </sheetView>
  </sheetViews>
  <sheetFormatPr defaultRowHeight="15" x14ac:dyDescent="0.25"/>
  <cols>
    <col min="1" max="1" width="20.140625" style="92" customWidth="1"/>
    <col min="2" max="2" width="0.140625" style="92" hidden="1" customWidth="1"/>
    <col min="3" max="3" width="9.42578125" style="92" hidden="1" customWidth="1"/>
    <col min="4" max="6" width="12.7109375" style="92" customWidth="1"/>
    <col min="7" max="7" width="13" style="92" customWidth="1"/>
    <col min="8" max="8" width="13.7109375" style="92" customWidth="1"/>
    <col min="9" max="16384" width="9.140625" style="92"/>
  </cols>
  <sheetData>
    <row r="1" spans="1:8" ht="18.75" x14ac:dyDescent="0.3">
      <c r="A1" s="170" t="s">
        <v>233</v>
      </c>
      <c r="B1" s="170"/>
      <c r="C1" s="170"/>
      <c r="D1" s="170"/>
      <c r="E1" s="170"/>
      <c r="F1" s="170"/>
      <c r="G1" s="170"/>
      <c r="H1" s="170"/>
    </row>
    <row r="2" spans="1:8" ht="18.75" x14ac:dyDescent="0.3">
      <c r="A2" s="170"/>
      <c r="B2" s="170"/>
      <c r="C2" s="170"/>
      <c r="D2" s="170"/>
      <c r="E2" s="170"/>
      <c r="F2" s="170"/>
      <c r="G2" s="170"/>
      <c r="H2" s="170"/>
    </row>
    <row r="3" spans="1:8" ht="15.75" x14ac:dyDescent="0.25">
      <c r="A3" s="168"/>
      <c r="B3" s="168"/>
      <c r="C3" s="168"/>
      <c r="D3" s="168"/>
      <c r="E3" s="168"/>
      <c r="F3" s="168"/>
      <c r="G3" s="169"/>
      <c r="H3" s="168"/>
    </row>
    <row r="4" spans="1:8" ht="24" customHeight="1" x14ac:dyDescent="0.25">
      <c r="A4" s="171"/>
      <c r="B4" s="93"/>
      <c r="C4" s="93"/>
      <c r="D4" s="175" t="s">
        <v>147</v>
      </c>
      <c r="E4" s="176"/>
      <c r="F4" s="177"/>
      <c r="G4" s="173" t="s">
        <v>213</v>
      </c>
      <c r="H4" s="173" t="s">
        <v>212</v>
      </c>
    </row>
    <row r="5" spans="1:8" ht="52.5" customHeight="1" x14ac:dyDescent="0.25">
      <c r="A5" s="172"/>
      <c r="B5" s="94"/>
      <c r="C5" s="94"/>
      <c r="D5" s="95" t="s">
        <v>129</v>
      </c>
      <c r="E5" s="95" t="s">
        <v>232</v>
      </c>
      <c r="F5" s="95" t="s">
        <v>198</v>
      </c>
      <c r="G5" s="174"/>
      <c r="H5" s="174"/>
    </row>
    <row r="6" spans="1:8" ht="23.25" customHeight="1" x14ac:dyDescent="0.25">
      <c r="A6" s="96" t="s">
        <v>136</v>
      </c>
      <c r="B6" s="97">
        <f>SUM(B7:B33)</f>
        <v>46134.157999999996</v>
      </c>
      <c r="C6" s="98">
        <f>SUM(C7:C33)</f>
        <v>46134.200000000004</v>
      </c>
      <c r="D6" s="99">
        <f>SUM(D7:D33)</f>
        <v>33528</v>
      </c>
      <c r="E6" s="99">
        <v>102.8</v>
      </c>
      <c r="F6" s="99">
        <f>SUM(F7:F33)</f>
        <v>99.999999999999972</v>
      </c>
      <c r="G6" s="110">
        <v>55.6</v>
      </c>
      <c r="H6" s="110">
        <v>0.7</v>
      </c>
    </row>
    <row r="7" spans="1:8" ht="29.25" customHeight="1" x14ac:dyDescent="0.25">
      <c r="A7" s="100" t="s">
        <v>3</v>
      </c>
      <c r="B7" s="101">
        <v>36.683999999999997</v>
      </c>
      <c r="C7" s="102">
        <f>ROUND(B7,1)</f>
        <v>36.700000000000003</v>
      </c>
      <c r="D7" s="103">
        <v>40.700000000000003</v>
      </c>
      <c r="E7" s="103">
        <v>121.4</v>
      </c>
      <c r="F7" s="86">
        <v>0.1</v>
      </c>
      <c r="G7" s="86">
        <v>1.6</v>
      </c>
      <c r="H7" s="86">
        <v>0</v>
      </c>
    </row>
    <row r="8" spans="1:8" ht="18.95" customHeight="1" x14ac:dyDescent="0.25">
      <c r="A8" s="104" t="s">
        <v>4</v>
      </c>
      <c r="B8" s="101">
        <v>33.289000000000001</v>
      </c>
      <c r="C8" s="102">
        <f t="shared" ref="C8:C33" si="0">ROUND(B8,1)</f>
        <v>33.299999999999997</v>
      </c>
      <c r="D8" s="103">
        <v>37.200000000000003</v>
      </c>
      <c r="E8" s="103">
        <v>101.9</v>
      </c>
      <c r="F8" s="86">
        <v>0.1</v>
      </c>
      <c r="G8" s="86">
        <v>1.4</v>
      </c>
      <c r="H8" s="86">
        <v>0</v>
      </c>
    </row>
    <row r="9" spans="1:8" ht="18.95" customHeight="1" x14ac:dyDescent="0.25">
      <c r="A9" s="104" t="s">
        <v>5</v>
      </c>
      <c r="B9" s="101">
        <v>12.613</v>
      </c>
      <c r="C9" s="102">
        <f t="shared" si="0"/>
        <v>12.6</v>
      </c>
      <c r="D9" s="103">
        <v>14.2</v>
      </c>
      <c r="E9" s="103">
        <v>112.1</v>
      </c>
      <c r="F9" s="86">
        <v>0</v>
      </c>
      <c r="G9" s="86">
        <v>0.7</v>
      </c>
      <c r="H9" s="86">
        <v>0</v>
      </c>
    </row>
    <row r="10" spans="1:8" ht="18.95" customHeight="1" x14ac:dyDescent="0.25">
      <c r="A10" s="104" t="s">
        <v>6</v>
      </c>
      <c r="B10" s="101">
        <v>15181.057000000001</v>
      </c>
      <c r="C10" s="102">
        <f t="shared" si="0"/>
        <v>15181.1</v>
      </c>
      <c r="D10" s="103">
        <v>16670.5</v>
      </c>
      <c r="E10" s="103">
        <v>100.1</v>
      </c>
      <c r="F10" s="86">
        <v>49.7</v>
      </c>
      <c r="G10" s="86">
        <v>522.20000000000005</v>
      </c>
      <c r="H10" s="86">
        <v>5.0999999999999996</v>
      </c>
    </row>
    <row r="11" spans="1:8" ht="18.95" customHeight="1" x14ac:dyDescent="0.25">
      <c r="A11" s="104" t="s">
        <v>7</v>
      </c>
      <c r="B11" s="101">
        <v>20719.202000000001</v>
      </c>
      <c r="C11" s="102">
        <f t="shared" si="0"/>
        <v>20719.2</v>
      </c>
      <c r="D11" s="103">
        <v>13199.9</v>
      </c>
      <c r="E11" s="103">
        <v>110.9</v>
      </c>
      <c r="F11" s="86">
        <v>39.4</v>
      </c>
      <c r="G11" s="86">
        <v>497.8</v>
      </c>
      <c r="H11" s="86">
        <v>3</v>
      </c>
    </row>
    <row r="12" spans="1:8" ht="18.95" customHeight="1" x14ac:dyDescent="0.25">
      <c r="A12" s="104" t="s">
        <v>8</v>
      </c>
      <c r="B12" s="101">
        <v>20.49</v>
      </c>
      <c r="C12" s="102">
        <f t="shared" si="0"/>
        <v>20.5</v>
      </c>
      <c r="D12" s="103">
        <v>16.7</v>
      </c>
      <c r="E12" s="103">
        <v>101.1</v>
      </c>
      <c r="F12" s="86">
        <v>0.1</v>
      </c>
      <c r="G12" s="86">
        <v>0.6</v>
      </c>
      <c r="H12" s="86">
        <v>0</v>
      </c>
    </row>
    <row r="13" spans="1:8" ht="18.95" customHeight="1" x14ac:dyDescent="0.25">
      <c r="A13" s="104" t="s">
        <v>9</v>
      </c>
      <c r="B13" s="101">
        <v>186.95699999999999</v>
      </c>
      <c r="C13" s="102">
        <f t="shared" si="0"/>
        <v>187</v>
      </c>
      <c r="D13" s="103">
        <v>27.9</v>
      </c>
      <c r="E13" s="103">
        <v>571.70000000000005</v>
      </c>
      <c r="F13" s="86">
        <v>0.1</v>
      </c>
      <c r="G13" s="86">
        <v>2.2000000000000002</v>
      </c>
      <c r="H13" s="86">
        <v>0</v>
      </c>
    </row>
    <row r="14" spans="1:8" ht="18.95" customHeight="1" x14ac:dyDescent="0.25">
      <c r="A14" s="104" t="s">
        <v>10</v>
      </c>
      <c r="B14" s="101">
        <v>5950.3270000000002</v>
      </c>
      <c r="C14" s="102">
        <f t="shared" si="0"/>
        <v>5950.3</v>
      </c>
      <c r="D14" s="103">
        <v>346</v>
      </c>
      <c r="E14" s="103">
        <v>85.8</v>
      </c>
      <c r="F14" s="86">
        <v>1</v>
      </c>
      <c r="G14" s="86">
        <v>12.7</v>
      </c>
      <c r="H14" s="86">
        <v>0.2</v>
      </c>
    </row>
    <row r="15" spans="1:8" ht="18.95" customHeight="1" x14ac:dyDescent="0.25">
      <c r="A15" s="104" t="s">
        <v>31</v>
      </c>
      <c r="B15" s="101">
        <v>41.146000000000001</v>
      </c>
      <c r="C15" s="102">
        <v>41.2</v>
      </c>
      <c r="D15" s="103">
        <v>38.5</v>
      </c>
      <c r="E15" s="103">
        <v>102.3</v>
      </c>
      <c r="F15" s="86">
        <v>0.1</v>
      </c>
      <c r="G15" s="86">
        <v>2.8</v>
      </c>
      <c r="H15" s="86">
        <v>0</v>
      </c>
    </row>
    <row r="16" spans="1:8" ht="18.95" customHeight="1" x14ac:dyDescent="0.25">
      <c r="A16" s="104" t="s">
        <v>11</v>
      </c>
      <c r="B16" s="101">
        <v>40.844999999999999</v>
      </c>
      <c r="C16" s="102">
        <v>40.9</v>
      </c>
      <c r="D16" s="103">
        <v>37.5</v>
      </c>
      <c r="E16" s="103">
        <v>89.3</v>
      </c>
      <c r="F16" s="86">
        <v>0.1</v>
      </c>
      <c r="G16" s="86">
        <v>1.3</v>
      </c>
      <c r="H16" s="86">
        <v>0</v>
      </c>
    </row>
    <row r="17" spans="1:8" ht="18.95" customHeight="1" x14ac:dyDescent="0.25">
      <c r="A17" s="104" t="s">
        <v>12</v>
      </c>
      <c r="B17" s="101">
        <v>398.76900000000001</v>
      </c>
      <c r="C17" s="102">
        <f t="shared" si="0"/>
        <v>398.8</v>
      </c>
      <c r="D17" s="103">
        <v>621.5</v>
      </c>
      <c r="E17" s="103">
        <v>71</v>
      </c>
      <c r="F17" s="86">
        <v>1.9</v>
      </c>
      <c r="G17" s="86">
        <v>25.3</v>
      </c>
      <c r="H17" s="86">
        <v>0.6</v>
      </c>
    </row>
    <row r="18" spans="1:8" ht="18.95" customHeight="1" x14ac:dyDescent="0.25">
      <c r="A18" s="104" t="s">
        <v>13</v>
      </c>
      <c r="B18" s="101">
        <v>1484.646</v>
      </c>
      <c r="C18" s="102">
        <f t="shared" si="0"/>
        <v>1484.6</v>
      </c>
      <c r="D18" s="103">
        <v>986.8</v>
      </c>
      <c r="E18" s="103">
        <v>90.9</v>
      </c>
      <c r="F18" s="86">
        <v>3</v>
      </c>
      <c r="G18" s="86">
        <v>37</v>
      </c>
      <c r="H18" s="86">
        <v>0.4</v>
      </c>
    </row>
    <row r="19" spans="1:8" ht="18.95" customHeight="1" x14ac:dyDescent="0.25">
      <c r="A19" s="104" t="s">
        <v>14</v>
      </c>
      <c r="B19" s="101">
        <v>46.73</v>
      </c>
      <c r="C19" s="102">
        <f t="shared" si="0"/>
        <v>46.7</v>
      </c>
      <c r="D19" s="103">
        <v>24.2</v>
      </c>
      <c r="E19" s="103">
        <v>73.099999999999994</v>
      </c>
      <c r="F19" s="86">
        <v>0.1</v>
      </c>
      <c r="G19" s="86">
        <v>1.1000000000000001</v>
      </c>
      <c r="H19" s="86">
        <v>0</v>
      </c>
    </row>
    <row r="20" spans="1:8" ht="18.95" customHeight="1" x14ac:dyDescent="0.25">
      <c r="A20" s="104" t="s">
        <v>15</v>
      </c>
      <c r="B20" s="101">
        <v>282.79000000000002</v>
      </c>
      <c r="C20" s="102">
        <f t="shared" si="0"/>
        <v>282.8</v>
      </c>
      <c r="D20" s="103">
        <v>243.3</v>
      </c>
      <c r="E20" s="103">
        <v>94.9</v>
      </c>
      <c r="F20" s="86">
        <v>0.7</v>
      </c>
      <c r="G20" s="86">
        <v>9.9</v>
      </c>
      <c r="H20" s="86">
        <v>0.2</v>
      </c>
    </row>
    <row r="21" spans="1:8" ht="18.95" customHeight="1" x14ac:dyDescent="0.25">
      <c r="A21" s="104" t="s">
        <v>16</v>
      </c>
      <c r="B21" s="101">
        <v>296.488</v>
      </c>
      <c r="C21" s="102">
        <f t="shared" si="0"/>
        <v>296.5</v>
      </c>
      <c r="D21" s="103">
        <v>224.7</v>
      </c>
      <c r="E21" s="103">
        <v>115.8</v>
      </c>
      <c r="F21" s="86">
        <v>0.7</v>
      </c>
      <c r="G21" s="86">
        <v>6.7</v>
      </c>
      <c r="H21" s="86">
        <v>0.1</v>
      </c>
    </row>
    <row r="22" spans="1:8" ht="18.95" customHeight="1" x14ac:dyDescent="0.25">
      <c r="A22" s="104" t="s">
        <v>17</v>
      </c>
      <c r="B22" s="101">
        <v>870.74400000000003</v>
      </c>
      <c r="C22" s="102">
        <f t="shared" si="0"/>
        <v>870.7</v>
      </c>
      <c r="D22" s="103">
        <v>688.4</v>
      </c>
      <c r="E22" s="103">
        <v>100.8</v>
      </c>
      <c r="F22" s="86">
        <v>2.1</v>
      </c>
      <c r="G22" s="86">
        <v>23.9</v>
      </c>
      <c r="H22" s="86">
        <v>0.5</v>
      </c>
    </row>
    <row r="23" spans="1:8" ht="18.95" customHeight="1" x14ac:dyDescent="0.25">
      <c r="A23" s="104" t="s">
        <v>18</v>
      </c>
      <c r="B23" s="101">
        <v>18.036999999999999</v>
      </c>
      <c r="C23" s="102">
        <f t="shared" si="0"/>
        <v>18</v>
      </c>
      <c r="D23" s="103">
        <v>12.7</v>
      </c>
      <c r="E23" s="103">
        <v>92.8</v>
      </c>
      <c r="F23" s="86">
        <v>0</v>
      </c>
      <c r="G23" s="86">
        <v>0.6</v>
      </c>
      <c r="H23" s="86">
        <v>0</v>
      </c>
    </row>
    <row r="24" spans="1:8" ht="18.95" customHeight="1" x14ac:dyDescent="0.25">
      <c r="A24" s="104" t="s">
        <v>19</v>
      </c>
      <c r="B24" s="101">
        <v>91.510999999999996</v>
      </c>
      <c r="C24" s="102">
        <f t="shared" si="0"/>
        <v>91.5</v>
      </c>
      <c r="D24" s="103">
        <v>25.4</v>
      </c>
      <c r="E24" s="103">
        <v>40.799999999999997</v>
      </c>
      <c r="F24" s="86">
        <v>0.1</v>
      </c>
      <c r="G24" s="86">
        <v>1.1000000000000001</v>
      </c>
      <c r="H24" s="86">
        <v>0</v>
      </c>
    </row>
    <row r="25" spans="1:8" ht="18.95" customHeight="1" x14ac:dyDescent="0.25">
      <c r="A25" s="104" t="s">
        <v>20</v>
      </c>
      <c r="B25" s="101">
        <v>20.143000000000001</v>
      </c>
      <c r="C25" s="102">
        <f t="shared" si="0"/>
        <v>20.100000000000001</v>
      </c>
      <c r="D25" s="103">
        <v>8</v>
      </c>
      <c r="E25" s="103">
        <v>94.5</v>
      </c>
      <c r="F25" s="86">
        <v>0</v>
      </c>
      <c r="G25" s="86">
        <v>0.6</v>
      </c>
      <c r="H25" s="86">
        <v>0</v>
      </c>
    </row>
    <row r="26" spans="1:8" ht="18.95" customHeight="1" x14ac:dyDescent="0.25">
      <c r="A26" s="104" t="s">
        <v>21</v>
      </c>
      <c r="B26" s="101">
        <v>226.976</v>
      </c>
      <c r="C26" s="102">
        <f t="shared" si="0"/>
        <v>227</v>
      </c>
      <c r="D26" s="103">
        <v>138</v>
      </c>
      <c r="E26" s="103">
        <v>111.4</v>
      </c>
      <c r="F26" s="86">
        <v>0.4</v>
      </c>
      <c r="G26" s="86">
        <v>4.4000000000000004</v>
      </c>
      <c r="H26" s="86">
        <v>0.1</v>
      </c>
    </row>
    <row r="27" spans="1:8" ht="18.95" customHeight="1" x14ac:dyDescent="0.25">
      <c r="A27" s="104" t="s">
        <v>22</v>
      </c>
      <c r="B27" s="101">
        <v>26.388000000000002</v>
      </c>
      <c r="C27" s="102">
        <f t="shared" si="0"/>
        <v>26.4</v>
      </c>
      <c r="D27" s="103">
        <v>10.199999999999999</v>
      </c>
      <c r="E27" s="103">
        <v>71.7</v>
      </c>
      <c r="F27" s="86">
        <v>0</v>
      </c>
      <c r="G27" s="86">
        <v>0.4</v>
      </c>
      <c r="H27" s="86">
        <v>0</v>
      </c>
    </row>
    <row r="28" spans="1:8" ht="18.95" customHeight="1" x14ac:dyDescent="0.25">
      <c r="A28" s="104" t="s">
        <v>23</v>
      </c>
      <c r="B28" s="101">
        <v>20.544</v>
      </c>
      <c r="C28" s="102">
        <f t="shared" si="0"/>
        <v>20.5</v>
      </c>
      <c r="D28" s="103">
        <v>11.8</v>
      </c>
      <c r="E28" s="103">
        <v>111.3</v>
      </c>
      <c r="F28" s="86">
        <v>0</v>
      </c>
      <c r="G28" s="86">
        <v>0.6</v>
      </c>
      <c r="H28" s="86">
        <v>0</v>
      </c>
    </row>
    <row r="29" spans="1:8" ht="18.95" customHeight="1" x14ac:dyDescent="0.25">
      <c r="A29" s="104" t="s">
        <v>24</v>
      </c>
      <c r="B29" s="101">
        <v>32.299999999999997</v>
      </c>
      <c r="C29" s="102">
        <f t="shared" si="0"/>
        <v>32.299999999999997</v>
      </c>
      <c r="D29" s="103">
        <v>24.3</v>
      </c>
      <c r="E29" s="103">
        <v>101.4</v>
      </c>
      <c r="F29" s="86">
        <v>0.1</v>
      </c>
      <c r="G29" s="86">
        <v>1.2</v>
      </c>
      <c r="H29" s="86">
        <v>0</v>
      </c>
    </row>
    <row r="30" spans="1:8" ht="18.95" customHeight="1" x14ac:dyDescent="0.25">
      <c r="A30" s="104" t="s">
        <v>25</v>
      </c>
      <c r="B30" s="101">
        <v>3.6989999999999998</v>
      </c>
      <c r="C30" s="102">
        <f t="shared" si="0"/>
        <v>3.7</v>
      </c>
      <c r="D30" s="103">
        <v>6.6</v>
      </c>
      <c r="E30" s="103">
        <v>533.6</v>
      </c>
      <c r="F30" s="86">
        <v>0</v>
      </c>
      <c r="G30" s="86">
        <v>0.8</v>
      </c>
      <c r="H30" s="86">
        <v>0</v>
      </c>
    </row>
    <row r="31" spans="1:8" ht="18.95" customHeight="1" x14ac:dyDescent="0.25">
      <c r="A31" s="104" t="s">
        <v>26</v>
      </c>
      <c r="B31" s="101">
        <v>8.9139999999999997</v>
      </c>
      <c r="C31" s="102">
        <f t="shared" si="0"/>
        <v>8.9</v>
      </c>
      <c r="D31" s="103">
        <v>8.4</v>
      </c>
      <c r="E31" s="103">
        <v>90.9</v>
      </c>
      <c r="F31" s="86">
        <v>0</v>
      </c>
      <c r="G31" s="86">
        <v>0.3</v>
      </c>
      <c r="H31" s="86">
        <v>0</v>
      </c>
    </row>
    <row r="32" spans="1:8" ht="18.95" customHeight="1" x14ac:dyDescent="0.25">
      <c r="A32" s="104" t="s">
        <v>27</v>
      </c>
      <c r="B32" s="101">
        <v>61.607999999999997</v>
      </c>
      <c r="C32" s="102">
        <f t="shared" si="0"/>
        <v>61.6</v>
      </c>
      <c r="D32" s="103">
        <v>35.9</v>
      </c>
      <c r="E32" s="103">
        <v>99.7</v>
      </c>
      <c r="F32" s="86">
        <v>0.1</v>
      </c>
      <c r="G32" s="86">
        <v>42.9</v>
      </c>
      <c r="H32" s="86">
        <v>0</v>
      </c>
    </row>
    <row r="33" spans="1:8" ht="17.25" customHeight="1" x14ac:dyDescent="0.25">
      <c r="A33" s="104" t="s">
        <v>28</v>
      </c>
      <c r="B33" s="101">
        <v>21.260999999999999</v>
      </c>
      <c r="C33" s="102">
        <f t="shared" si="0"/>
        <v>21.3</v>
      </c>
      <c r="D33" s="103">
        <v>28.7</v>
      </c>
      <c r="E33" s="103">
        <v>137.6</v>
      </c>
      <c r="F33" s="86">
        <v>0.1</v>
      </c>
      <c r="G33" s="86">
        <v>33.200000000000003</v>
      </c>
      <c r="H33" s="86">
        <v>0.1</v>
      </c>
    </row>
    <row r="34" spans="1:8" ht="18" customHeight="1" x14ac:dyDescent="0.25">
      <c r="D34" s="105"/>
      <c r="E34" s="103"/>
      <c r="F34" s="105"/>
    </row>
    <row r="35" spans="1:8" ht="15.75" x14ac:dyDescent="0.25">
      <c r="E35" s="103"/>
    </row>
    <row r="36" spans="1:8" ht="15.75" x14ac:dyDescent="0.25">
      <c r="E36" s="103"/>
    </row>
    <row r="37" spans="1:8" ht="15.75" x14ac:dyDescent="0.25">
      <c r="E37" s="103"/>
    </row>
    <row r="38" spans="1:8" ht="15.75" x14ac:dyDescent="0.25">
      <c r="E38" s="103"/>
    </row>
    <row r="39" spans="1:8" ht="15.75" x14ac:dyDescent="0.25">
      <c r="E39" s="103"/>
    </row>
    <row r="40" spans="1:8" ht="15.75" x14ac:dyDescent="0.25">
      <c r="E40" s="103"/>
    </row>
    <row r="41" spans="1:8" ht="15.75" x14ac:dyDescent="0.25">
      <c r="E41" s="103"/>
    </row>
    <row r="42" spans="1:8" ht="15.75" x14ac:dyDescent="0.25">
      <c r="E42" s="103"/>
    </row>
    <row r="43" spans="1:8" ht="15.75" x14ac:dyDescent="0.25">
      <c r="E43" s="103"/>
    </row>
    <row r="44" spans="1:8" ht="15.75" x14ac:dyDescent="0.25">
      <c r="E44" s="103"/>
    </row>
    <row r="45" spans="1:8" ht="15.75" x14ac:dyDescent="0.25">
      <c r="E45" s="103"/>
    </row>
    <row r="46" spans="1:8" ht="15.75" x14ac:dyDescent="0.25">
      <c r="E46" s="103"/>
    </row>
    <row r="47" spans="1:8" ht="15.75" x14ac:dyDescent="0.25">
      <c r="E47" s="103"/>
    </row>
    <row r="48" spans="1:8" ht="15.75" x14ac:dyDescent="0.25">
      <c r="E48" s="103"/>
    </row>
    <row r="49" spans="5:5" ht="15.75" x14ac:dyDescent="0.25">
      <c r="E49" s="103"/>
    </row>
    <row r="50" spans="5:5" ht="15.75" x14ac:dyDescent="0.25">
      <c r="E50" s="103"/>
    </row>
    <row r="51" spans="5:5" ht="15.75" x14ac:dyDescent="0.25">
      <c r="E51" s="103"/>
    </row>
    <row r="52" spans="5:5" ht="15.75" x14ac:dyDescent="0.25">
      <c r="E52" s="103"/>
    </row>
    <row r="53" spans="5:5" ht="15.75" x14ac:dyDescent="0.25">
      <c r="E53" s="103"/>
    </row>
    <row r="54" spans="5:5" ht="15.75" x14ac:dyDescent="0.25">
      <c r="E54" s="103"/>
    </row>
    <row r="55" spans="5:5" ht="15.75" x14ac:dyDescent="0.25">
      <c r="E55" s="103"/>
    </row>
    <row r="56" spans="5:5" ht="15.75" x14ac:dyDescent="0.25">
      <c r="E56" s="103"/>
    </row>
    <row r="57" spans="5:5" ht="15.75" x14ac:dyDescent="0.25">
      <c r="E57" s="103"/>
    </row>
    <row r="58" spans="5:5" ht="15.75" x14ac:dyDescent="0.25">
      <c r="E58" s="103"/>
    </row>
    <row r="59" spans="5:5" ht="15.75" x14ac:dyDescent="0.25">
      <c r="E59" s="103"/>
    </row>
    <row r="60" spans="5:5" ht="15.75" x14ac:dyDescent="0.25">
      <c r="E60" s="103"/>
    </row>
    <row r="61" spans="5:5" ht="15.75" x14ac:dyDescent="0.25">
      <c r="E61" s="103"/>
    </row>
    <row r="62" spans="5:5" ht="15.75" x14ac:dyDescent="0.25">
      <c r="E62" s="103"/>
    </row>
    <row r="63" spans="5:5" ht="15.75" x14ac:dyDescent="0.25">
      <c r="E63" s="103"/>
    </row>
    <row r="64" spans="5:5" ht="15.75" x14ac:dyDescent="0.25">
      <c r="E64" s="103"/>
    </row>
    <row r="65" spans="5:5" ht="15.75" x14ac:dyDescent="0.25">
      <c r="E65" s="103"/>
    </row>
    <row r="66" spans="5:5" ht="15.75" x14ac:dyDescent="0.25">
      <c r="E66" s="103"/>
    </row>
    <row r="67" spans="5:5" ht="15.75" x14ac:dyDescent="0.25">
      <c r="E67" s="103"/>
    </row>
    <row r="68" spans="5:5" ht="15.75" x14ac:dyDescent="0.25">
      <c r="E68" s="103"/>
    </row>
    <row r="69" spans="5:5" ht="15.75" x14ac:dyDescent="0.25">
      <c r="E69" s="103"/>
    </row>
    <row r="70" spans="5:5" ht="15.75" x14ac:dyDescent="0.25">
      <c r="E70" s="103"/>
    </row>
    <row r="71" spans="5:5" ht="15.75" x14ac:dyDescent="0.25">
      <c r="E71" s="103"/>
    </row>
    <row r="72" spans="5:5" ht="15.75" x14ac:dyDescent="0.25">
      <c r="E72" s="103"/>
    </row>
    <row r="73" spans="5:5" ht="15.75" x14ac:dyDescent="0.25">
      <c r="E73" s="103"/>
    </row>
    <row r="74" spans="5:5" ht="15.75" x14ac:dyDescent="0.25">
      <c r="E74" s="103"/>
    </row>
    <row r="75" spans="5:5" ht="15.75" x14ac:dyDescent="0.25">
      <c r="E75" s="103"/>
    </row>
    <row r="76" spans="5:5" ht="15.75" x14ac:dyDescent="0.25">
      <c r="E76" s="103"/>
    </row>
    <row r="77" spans="5:5" ht="15.75" x14ac:dyDescent="0.25">
      <c r="E77" s="103"/>
    </row>
    <row r="78" spans="5:5" ht="15.75" x14ac:dyDescent="0.25">
      <c r="E78" s="103"/>
    </row>
    <row r="79" spans="5:5" ht="15.75" x14ac:dyDescent="0.25">
      <c r="E79" s="103"/>
    </row>
    <row r="80" spans="5:5" ht="15.75" x14ac:dyDescent="0.25">
      <c r="E80" s="103"/>
    </row>
    <row r="81" spans="5:5" ht="15.75" x14ac:dyDescent="0.25">
      <c r="E81" s="103"/>
    </row>
    <row r="82" spans="5:5" ht="15.75" x14ac:dyDescent="0.25">
      <c r="E82" s="103"/>
    </row>
    <row r="83" spans="5:5" ht="15.75" x14ac:dyDescent="0.25">
      <c r="E83" s="103"/>
    </row>
    <row r="84" spans="5:5" ht="15.75" x14ac:dyDescent="0.25">
      <c r="E84" s="103"/>
    </row>
    <row r="85" spans="5:5" ht="15.75" x14ac:dyDescent="0.25">
      <c r="E85" s="103"/>
    </row>
    <row r="86" spans="5:5" ht="15.75" x14ac:dyDescent="0.25">
      <c r="E86" s="103"/>
    </row>
    <row r="87" spans="5:5" ht="15.75" x14ac:dyDescent="0.25">
      <c r="E87" s="103"/>
    </row>
    <row r="88" spans="5:5" ht="15.75" x14ac:dyDescent="0.25">
      <c r="E88" s="103"/>
    </row>
    <row r="89" spans="5:5" ht="15.75" x14ac:dyDescent="0.25">
      <c r="E89" s="103"/>
    </row>
    <row r="90" spans="5:5" ht="15.75" x14ac:dyDescent="0.25">
      <c r="E90" s="103"/>
    </row>
    <row r="91" spans="5:5" ht="15.75" x14ac:dyDescent="0.25">
      <c r="E91" s="103"/>
    </row>
    <row r="92" spans="5:5" ht="15.75" x14ac:dyDescent="0.25">
      <c r="E92" s="103"/>
    </row>
    <row r="93" spans="5:5" ht="15.75" x14ac:dyDescent="0.25">
      <c r="E93" s="103"/>
    </row>
    <row r="94" spans="5:5" ht="15.75" x14ac:dyDescent="0.25">
      <c r="E94" s="103"/>
    </row>
    <row r="95" spans="5:5" ht="15.75" x14ac:dyDescent="0.25">
      <c r="E95" s="103"/>
    </row>
    <row r="96" spans="5:5" ht="15.75" x14ac:dyDescent="0.25">
      <c r="E96" s="103"/>
    </row>
    <row r="97" spans="5:5" ht="15.75" x14ac:dyDescent="0.25">
      <c r="E97" s="103"/>
    </row>
    <row r="98" spans="5:5" ht="15.75" x14ac:dyDescent="0.25">
      <c r="E98" s="103"/>
    </row>
    <row r="99" spans="5:5" ht="15.75" x14ac:dyDescent="0.25">
      <c r="E99" s="103"/>
    </row>
    <row r="100" spans="5:5" ht="15.75" x14ac:dyDescent="0.25">
      <c r="E100" s="103"/>
    </row>
    <row r="101" spans="5:5" ht="15.75" x14ac:dyDescent="0.25">
      <c r="E101" s="103"/>
    </row>
    <row r="102" spans="5:5" ht="15.75" x14ac:dyDescent="0.25">
      <c r="E102" s="103"/>
    </row>
    <row r="103" spans="5:5" ht="15.75" x14ac:dyDescent="0.25">
      <c r="E103" s="103"/>
    </row>
    <row r="104" spans="5:5" ht="15.75" x14ac:dyDescent="0.25">
      <c r="E104" s="103"/>
    </row>
    <row r="105" spans="5:5" ht="15.75" x14ac:dyDescent="0.25">
      <c r="E105" s="103"/>
    </row>
    <row r="106" spans="5:5" ht="15.75" x14ac:dyDescent="0.25">
      <c r="E106" s="103"/>
    </row>
  </sheetData>
  <mergeCells count="7">
    <mergeCell ref="A3:H3"/>
    <mergeCell ref="A2:H2"/>
    <mergeCell ref="A1:H1"/>
    <mergeCell ref="A4:A5"/>
    <mergeCell ref="G4:G5"/>
    <mergeCell ref="H4:H5"/>
    <mergeCell ref="D4:F4"/>
  </mergeCells>
  <phoneticPr fontId="18" type="noConversion"/>
  <pageMargins left="1.03" right="0.48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3"/>
  <sheetViews>
    <sheetView workbookViewId="0">
      <selection activeCell="J47" sqref="J47"/>
    </sheetView>
  </sheetViews>
  <sheetFormatPr defaultRowHeight="28.5" customHeight="1" x14ac:dyDescent="0.25"/>
  <cols>
    <col min="1" max="1" width="21" style="1" customWidth="1"/>
    <col min="2" max="2" width="15.140625" style="1" hidden="1" customWidth="1"/>
    <col min="3" max="3" width="12.7109375" style="1" hidden="1" customWidth="1"/>
    <col min="4" max="8" width="12.7109375" style="1" customWidth="1"/>
    <col min="9" max="9" width="8.5703125" style="1" customWidth="1"/>
    <col min="10" max="10" width="9.140625" style="1" hidden="1" customWidth="1"/>
    <col min="11" max="16384" width="9.140625" style="1"/>
  </cols>
  <sheetData>
    <row r="1" spans="1:10" ht="27.75" customHeight="1" x14ac:dyDescent="0.3">
      <c r="A1" s="147" t="s">
        <v>225</v>
      </c>
      <c r="B1" s="147"/>
      <c r="C1" s="147"/>
      <c r="D1" s="147"/>
      <c r="E1" s="147"/>
      <c r="F1" s="147"/>
      <c r="G1" s="147"/>
      <c r="H1" s="147"/>
    </row>
    <row r="2" spans="1:10" ht="18" customHeight="1" x14ac:dyDescent="0.3">
      <c r="A2" s="147" t="s">
        <v>234</v>
      </c>
      <c r="B2" s="147"/>
      <c r="C2" s="147"/>
      <c r="D2" s="147"/>
      <c r="E2" s="147"/>
      <c r="F2" s="147"/>
      <c r="G2" s="147"/>
      <c r="H2" s="147"/>
    </row>
    <row r="3" spans="1:10" ht="17.25" customHeight="1" x14ac:dyDescent="0.3">
      <c r="A3" s="147"/>
      <c r="B3" s="147"/>
      <c r="C3" s="147"/>
      <c r="D3" s="147"/>
      <c r="E3" s="147"/>
      <c r="F3" s="147"/>
      <c r="G3" s="147"/>
      <c r="H3" s="147"/>
    </row>
    <row r="4" spans="1:10" ht="28.5" customHeight="1" x14ac:dyDescent="0.25">
      <c r="A4" s="178"/>
      <c r="B4" s="179"/>
      <c r="C4" s="179"/>
      <c r="D4" s="179"/>
      <c r="E4" s="179"/>
      <c r="F4" s="179"/>
      <c r="G4" s="179"/>
      <c r="H4" s="178"/>
      <c r="I4" s="26"/>
    </row>
    <row r="5" spans="1:10" ht="18.75" customHeight="1" x14ac:dyDescent="0.25">
      <c r="A5" s="166"/>
      <c r="B5" s="2" t="s">
        <v>0</v>
      </c>
      <c r="C5" s="155" t="s">
        <v>147</v>
      </c>
      <c r="D5" s="156"/>
      <c r="E5" s="164"/>
      <c r="F5" s="165"/>
      <c r="G5" s="153" t="s">
        <v>215</v>
      </c>
      <c r="H5" s="180" t="s">
        <v>216</v>
      </c>
      <c r="I5" s="44"/>
    </row>
    <row r="6" spans="1:10" ht="57" customHeight="1" x14ac:dyDescent="0.25">
      <c r="A6" s="167"/>
      <c r="B6" s="44"/>
      <c r="C6" s="29" t="s">
        <v>129</v>
      </c>
      <c r="D6" s="29" t="s">
        <v>129</v>
      </c>
      <c r="E6" s="29" t="s">
        <v>232</v>
      </c>
      <c r="F6" s="29" t="s">
        <v>171</v>
      </c>
      <c r="G6" s="154"/>
      <c r="H6" s="181"/>
      <c r="I6" s="44"/>
    </row>
    <row r="7" spans="1:10" ht="23.25" customHeight="1" x14ac:dyDescent="0.25">
      <c r="A7" s="8" t="s">
        <v>136</v>
      </c>
      <c r="B7" s="48">
        <v>643922.728</v>
      </c>
      <c r="C7" s="40">
        <f>SUM(C8:C34)</f>
        <v>643922.70000000019</v>
      </c>
      <c r="D7" s="40">
        <f>SUM(D8:D34)</f>
        <v>516752.99999999994</v>
      </c>
      <c r="E7" s="40">
        <v>90.1</v>
      </c>
      <c r="F7" s="40">
        <f>SUM(F8:F34)</f>
        <v>100.00000000000001</v>
      </c>
      <c r="G7" s="51">
        <f>ROUND('[9]3000'!F5,1)</f>
        <v>856.2</v>
      </c>
      <c r="H7" s="51">
        <f>ROUND('[9]3000'!H5,1)</f>
        <v>11.4</v>
      </c>
    </row>
    <row r="8" spans="1:10" ht="35.25" customHeight="1" x14ac:dyDescent="0.25">
      <c r="A8" s="3" t="s">
        <v>3</v>
      </c>
      <c r="B8" s="32">
        <v>3725.2539999999999</v>
      </c>
      <c r="C8" s="37">
        <f>ROUND(B8,1)</f>
        <v>3725.3</v>
      </c>
      <c r="D8" s="37">
        <f>ROUND('[9]3000'!B6,1)</f>
        <v>2579.3000000000002</v>
      </c>
      <c r="E8" s="37">
        <v>97.3</v>
      </c>
      <c r="F8" s="37">
        <f>ROUND(D8/D$7*100,1)</f>
        <v>0.5</v>
      </c>
      <c r="G8" s="37">
        <f>ROUND('[9]3000'!F6,1)</f>
        <v>98.9</v>
      </c>
      <c r="H8" s="37">
        <f>ROUND('[9]3000'!H6,1)</f>
        <v>1.3</v>
      </c>
      <c r="J8" s="1">
        <f>C8/C$7*100</f>
        <v>0.57853217474706187</v>
      </c>
    </row>
    <row r="9" spans="1:10" ht="18.95" customHeight="1" x14ac:dyDescent="0.25">
      <c r="A9" s="3" t="s">
        <v>4</v>
      </c>
      <c r="B9" s="32">
        <v>10544.303</v>
      </c>
      <c r="C9" s="37">
        <f t="shared" ref="C9:C34" si="0">ROUND(B9,1)</f>
        <v>10544.3</v>
      </c>
      <c r="D9" s="37">
        <f>ROUND('[9]3000'!B7,1)</f>
        <v>11053.5</v>
      </c>
      <c r="E9" s="37">
        <v>105.8</v>
      </c>
      <c r="F9" s="37">
        <f t="shared" ref="F9:F34" si="1">ROUND(D9/D$7*100,1)</f>
        <v>2.1</v>
      </c>
      <c r="G9" s="37">
        <f>ROUND('[9]3000'!F7,1)</f>
        <v>417.2</v>
      </c>
      <c r="H9" s="37">
        <f>ROUND('[9]3000'!H7,1)</f>
        <v>6.8</v>
      </c>
      <c r="J9" s="1">
        <f t="shared" ref="J9:J34" si="2">C9/C$7*100</f>
        <v>1.6375102166766284</v>
      </c>
    </row>
    <row r="10" spans="1:10" ht="18.95" customHeight="1" x14ac:dyDescent="0.25">
      <c r="A10" s="3" t="s">
        <v>5</v>
      </c>
      <c r="B10" s="32">
        <v>1444.164</v>
      </c>
      <c r="C10" s="37">
        <f t="shared" si="0"/>
        <v>1444.2</v>
      </c>
      <c r="D10" s="37">
        <f>ROUND('[9]3000'!B8,1)</f>
        <v>802.9</v>
      </c>
      <c r="E10" s="37">
        <v>95.1</v>
      </c>
      <c r="F10" s="37">
        <f t="shared" si="1"/>
        <v>0.2</v>
      </c>
      <c r="G10" s="37">
        <f>ROUND('[9]3000'!F8,1)</f>
        <v>39.9</v>
      </c>
      <c r="H10" s="37">
        <f>ROUND('[9]3000'!H8,1)</f>
        <v>0.8</v>
      </c>
      <c r="J10" s="1">
        <f t="shared" si="2"/>
        <v>0.22428157913985636</v>
      </c>
    </row>
    <row r="11" spans="1:10" ht="18.95" customHeight="1" x14ac:dyDescent="0.25">
      <c r="A11" s="3" t="s">
        <v>6</v>
      </c>
      <c r="B11" s="32">
        <v>142402.571</v>
      </c>
      <c r="C11" s="37">
        <f t="shared" si="0"/>
        <v>142402.6</v>
      </c>
      <c r="D11" s="37">
        <f>ROUND('[9]3000'!B9,1)</f>
        <v>109914.7</v>
      </c>
      <c r="E11" s="37">
        <v>86.9</v>
      </c>
      <c r="F11" s="37">
        <f t="shared" si="1"/>
        <v>21.3</v>
      </c>
      <c r="G11" s="37">
        <f>ROUND('[9]3000'!F9,1)</f>
        <v>3443.1</v>
      </c>
      <c r="H11" s="37">
        <f>ROUND('[9]3000'!H9,1)</f>
        <v>33.299999999999997</v>
      </c>
      <c r="J11" s="1">
        <f t="shared" si="2"/>
        <v>22.114859438873637</v>
      </c>
    </row>
    <row r="12" spans="1:10" ht="18.95" customHeight="1" x14ac:dyDescent="0.25">
      <c r="A12" s="3" t="s">
        <v>7</v>
      </c>
      <c r="B12" s="32">
        <v>213006.68900000001</v>
      </c>
      <c r="C12" s="37">
        <f t="shared" si="0"/>
        <v>213006.7</v>
      </c>
      <c r="D12" s="37">
        <f>ROUND('[9]3000'!B10,1)</f>
        <v>173582.8</v>
      </c>
      <c r="E12" s="37">
        <v>89.3</v>
      </c>
      <c r="F12" s="37">
        <f t="shared" si="1"/>
        <v>33.6</v>
      </c>
      <c r="G12" s="37">
        <f>ROUND('[9]3000'!F10,1)</f>
        <v>6546.1</v>
      </c>
      <c r="H12" s="37">
        <f>ROUND('[9]3000'!H10,1)</f>
        <v>39.799999999999997</v>
      </c>
      <c r="J12" s="1">
        <f t="shared" si="2"/>
        <v>33.079545106889377</v>
      </c>
    </row>
    <row r="13" spans="1:10" ht="18.95" customHeight="1" x14ac:dyDescent="0.25">
      <c r="A13" s="3" t="s">
        <v>8</v>
      </c>
      <c r="B13" s="32">
        <v>3101.2049999999999</v>
      </c>
      <c r="C13" s="37">
        <f t="shared" si="0"/>
        <v>3101.2</v>
      </c>
      <c r="D13" s="37">
        <f>ROUND('[9]3000'!B11,1)</f>
        <v>3319.8</v>
      </c>
      <c r="E13" s="37">
        <v>103.5</v>
      </c>
      <c r="F13" s="37">
        <f t="shared" si="1"/>
        <v>0.6</v>
      </c>
      <c r="G13" s="37">
        <f>ROUND('[9]3000'!F11,1)</f>
        <v>111.3</v>
      </c>
      <c r="H13" s="37">
        <f>ROUND('[9]3000'!H11,1)</f>
        <v>2.6</v>
      </c>
      <c r="J13" s="1">
        <f t="shared" si="2"/>
        <v>0.48161060326029798</v>
      </c>
    </row>
    <row r="14" spans="1:10" ht="18.95" customHeight="1" x14ac:dyDescent="0.25">
      <c r="A14" s="3" t="s">
        <v>9</v>
      </c>
      <c r="B14" s="32">
        <v>921.12400000000002</v>
      </c>
      <c r="C14" s="37">
        <f t="shared" si="0"/>
        <v>921.1</v>
      </c>
      <c r="D14" s="37">
        <f>ROUND('[9]3000'!B12,1)</f>
        <v>232.4</v>
      </c>
      <c r="E14" s="37">
        <v>69</v>
      </c>
      <c r="F14" s="37">
        <f t="shared" si="1"/>
        <v>0</v>
      </c>
      <c r="G14" s="37">
        <f>ROUND('[9]3000'!F12,1)</f>
        <v>18.2</v>
      </c>
      <c r="H14" s="37">
        <f>ROUND('[9]3000'!H12,1)</f>
        <v>0.2</v>
      </c>
      <c r="J14" s="1">
        <f t="shared" si="2"/>
        <v>0.14304512016737408</v>
      </c>
    </row>
    <row r="15" spans="1:10" ht="18.95" customHeight="1" x14ac:dyDescent="0.25">
      <c r="A15" s="3" t="s">
        <v>10</v>
      </c>
      <c r="B15" s="32">
        <v>19497.686000000002</v>
      </c>
      <c r="C15" s="37">
        <f t="shared" si="0"/>
        <v>19497.7</v>
      </c>
      <c r="D15" s="37">
        <f>ROUND('[9]3000'!B13,1)</f>
        <v>16004.5</v>
      </c>
      <c r="E15" s="37">
        <v>93.3</v>
      </c>
      <c r="F15" s="37">
        <f t="shared" si="1"/>
        <v>3.1</v>
      </c>
      <c r="G15" s="37">
        <f>ROUND('[9]3000'!F13,1)</f>
        <v>588.79999999999995</v>
      </c>
      <c r="H15" s="37">
        <f>ROUND('[9]3000'!H13,1)</f>
        <v>9</v>
      </c>
      <c r="J15" s="1">
        <f t="shared" si="2"/>
        <v>3.0279566165317662</v>
      </c>
    </row>
    <row r="16" spans="1:10" ht="18.95" customHeight="1" x14ac:dyDescent="0.25">
      <c r="A16" s="3" t="s">
        <v>31</v>
      </c>
      <c r="B16" s="32">
        <v>26736.927</v>
      </c>
      <c r="C16" s="37">
        <f t="shared" si="0"/>
        <v>26736.9</v>
      </c>
      <c r="D16" s="37">
        <f>ROUND('[9]3000'!B14,1)</f>
        <v>23273.3</v>
      </c>
      <c r="E16" s="37">
        <v>104.3</v>
      </c>
      <c r="F16" s="37">
        <f t="shared" si="1"/>
        <v>4.5</v>
      </c>
      <c r="G16" s="37">
        <f>ROUND('[9]3000'!F14,1)</f>
        <v>1671.1</v>
      </c>
      <c r="H16" s="37">
        <f>ROUND('[9]3000'!H14,1)</f>
        <v>16.8</v>
      </c>
      <c r="J16" s="1">
        <f t="shared" si="2"/>
        <v>4.152190938446493</v>
      </c>
    </row>
    <row r="17" spans="1:10" ht="18.95" customHeight="1" x14ac:dyDescent="0.25">
      <c r="A17" s="3" t="s">
        <v>11</v>
      </c>
      <c r="B17" s="32">
        <v>19403.909</v>
      </c>
      <c r="C17" s="37">
        <f t="shared" si="0"/>
        <v>19403.900000000001</v>
      </c>
      <c r="D17" s="37">
        <f>ROUND('[9]3000'!B15,1)</f>
        <v>21934</v>
      </c>
      <c r="E17" s="37">
        <v>92.1</v>
      </c>
      <c r="F17" s="37">
        <f t="shared" si="1"/>
        <v>4.2</v>
      </c>
      <c r="G17" s="37">
        <f>ROUND('[9]3000'!F15,1)</f>
        <v>780</v>
      </c>
      <c r="H17" s="37">
        <f>ROUND('[9]3000'!H15,1)</f>
        <v>12.7</v>
      </c>
      <c r="J17" s="1">
        <f t="shared" si="2"/>
        <v>3.013389650652166</v>
      </c>
    </row>
    <row r="18" spans="1:10" ht="18.95" customHeight="1" x14ac:dyDescent="0.25">
      <c r="A18" s="3" t="s">
        <v>12</v>
      </c>
      <c r="B18" s="32">
        <v>4249.6180000000004</v>
      </c>
      <c r="C18" s="37">
        <f t="shared" si="0"/>
        <v>4249.6000000000004</v>
      </c>
      <c r="D18" s="37">
        <f>ROUND('[9]3000'!B16,1)</f>
        <v>4446.3</v>
      </c>
      <c r="E18" s="37">
        <v>99.1</v>
      </c>
      <c r="F18" s="37">
        <f t="shared" si="1"/>
        <v>0.9</v>
      </c>
      <c r="G18" s="37">
        <f>ROUND('[9]3000'!F16,1)</f>
        <v>180.8</v>
      </c>
      <c r="H18" s="37">
        <f>ROUND('[9]3000'!H16,1)</f>
        <v>4.5</v>
      </c>
      <c r="J18" s="1">
        <f t="shared" si="2"/>
        <v>0.65995499149199099</v>
      </c>
    </row>
    <row r="19" spans="1:10" ht="18.95" customHeight="1" x14ac:dyDescent="0.25">
      <c r="A19" s="3" t="s">
        <v>13</v>
      </c>
      <c r="B19" s="32">
        <v>69244.971000000005</v>
      </c>
      <c r="C19" s="37">
        <f t="shared" si="0"/>
        <v>69245</v>
      </c>
      <c r="D19" s="37">
        <f>ROUND('[9]3000'!B17,1)</f>
        <v>41711.699999999997</v>
      </c>
      <c r="E19" s="37">
        <v>75.7</v>
      </c>
      <c r="F19" s="37">
        <f t="shared" si="1"/>
        <v>8.1</v>
      </c>
      <c r="G19" s="37">
        <f>ROUND('[9]3000'!F17,1)</f>
        <v>1563.2</v>
      </c>
      <c r="H19" s="37">
        <f>ROUND('[9]3000'!H17,1)</f>
        <v>18.600000000000001</v>
      </c>
      <c r="J19" s="1">
        <f t="shared" si="2"/>
        <v>10.753619960905242</v>
      </c>
    </row>
    <row r="20" spans="1:10" ht="18.95" customHeight="1" x14ac:dyDescent="0.25">
      <c r="A20" s="3" t="s">
        <v>14</v>
      </c>
      <c r="B20" s="32">
        <v>17382.692999999999</v>
      </c>
      <c r="C20" s="37">
        <f t="shared" si="0"/>
        <v>17382.7</v>
      </c>
      <c r="D20" s="37">
        <v>8740.9</v>
      </c>
      <c r="E20" s="37">
        <v>76</v>
      </c>
      <c r="F20" s="37">
        <f t="shared" si="1"/>
        <v>1.7</v>
      </c>
      <c r="G20" s="37">
        <f>ROUND('[9]3000'!F18,1)</f>
        <v>400.4</v>
      </c>
      <c r="H20" s="37">
        <f>ROUND('[9]3000'!H18,1)</f>
        <v>3.4</v>
      </c>
      <c r="J20" s="1">
        <f t="shared" si="2"/>
        <v>2.6995010425940871</v>
      </c>
    </row>
    <row r="21" spans="1:10" ht="18.95" customHeight="1" x14ac:dyDescent="0.25">
      <c r="A21" s="3" t="s">
        <v>15</v>
      </c>
      <c r="B21" s="32">
        <v>12742.271000000001</v>
      </c>
      <c r="C21" s="37">
        <f t="shared" si="0"/>
        <v>12742.3</v>
      </c>
      <c r="D21" s="37">
        <f>ROUND('[9]3000'!B19,1)</f>
        <v>4396.1000000000004</v>
      </c>
      <c r="E21" s="37">
        <v>84.4</v>
      </c>
      <c r="F21" s="37">
        <f t="shared" si="1"/>
        <v>0.9</v>
      </c>
      <c r="G21" s="37">
        <f>ROUND('[9]3000'!F19,1)</f>
        <v>178.8</v>
      </c>
      <c r="H21" s="37">
        <f>ROUND('[9]3000'!H19,1)</f>
        <v>3.8</v>
      </c>
      <c r="J21" s="1">
        <f t="shared" si="2"/>
        <v>1.9788555365418854</v>
      </c>
    </row>
    <row r="22" spans="1:10" ht="18.95" customHeight="1" x14ac:dyDescent="0.25">
      <c r="A22" s="3" t="s">
        <v>16</v>
      </c>
      <c r="B22" s="32">
        <v>3880.0540000000001</v>
      </c>
      <c r="C22" s="37">
        <f t="shared" si="0"/>
        <v>3880.1</v>
      </c>
      <c r="D22" s="37">
        <f>ROUND('[9]3000'!B20,1)</f>
        <v>2485.8000000000002</v>
      </c>
      <c r="E22" s="37">
        <v>91.3</v>
      </c>
      <c r="F22" s="37">
        <f t="shared" si="1"/>
        <v>0.5</v>
      </c>
      <c r="G22" s="37">
        <f>ROUND('[9]3000'!F20,1)</f>
        <v>74.599999999999994</v>
      </c>
      <c r="H22" s="37">
        <f>ROUND('[9]3000'!H20,1)</f>
        <v>1</v>
      </c>
      <c r="J22" s="1">
        <f t="shared" si="2"/>
        <v>0.60257232739271327</v>
      </c>
    </row>
    <row r="23" spans="1:10" ht="18.95" customHeight="1" x14ac:dyDescent="0.25">
      <c r="A23" s="3" t="s">
        <v>17</v>
      </c>
      <c r="B23" s="32">
        <v>6159.2920000000004</v>
      </c>
      <c r="C23" s="37">
        <f t="shared" si="0"/>
        <v>6159.3</v>
      </c>
      <c r="D23" s="37">
        <f>ROUND('[9]3000'!B21,1)</f>
        <v>8109.2</v>
      </c>
      <c r="E23" s="37">
        <v>96.8</v>
      </c>
      <c r="F23" s="37">
        <f t="shared" si="1"/>
        <v>1.6</v>
      </c>
      <c r="G23" s="37">
        <f>ROUND('[9]3000'!F21,1)</f>
        <v>282</v>
      </c>
      <c r="H23" s="37">
        <f>ROUND('[9]3000'!H21,1)</f>
        <v>5.5</v>
      </c>
      <c r="J23" s="1">
        <f t="shared" si="2"/>
        <v>0.956527856526878</v>
      </c>
    </row>
    <row r="24" spans="1:10" ht="18.95" customHeight="1" x14ac:dyDescent="0.25">
      <c r="A24" s="3" t="s">
        <v>18</v>
      </c>
      <c r="B24" s="32">
        <v>5327.9459999999999</v>
      </c>
      <c r="C24" s="37">
        <f t="shared" si="0"/>
        <v>5327.9</v>
      </c>
      <c r="D24" s="37">
        <f>ROUND('[9]3000'!B22,1)</f>
        <v>3359.6</v>
      </c>
      <c r="E24" s="37">
        <v>89.2</v>
      </c>
      <c r="F24" s="37">
        <v>0.6</v>
      </c>
      <c r="G24" s="37">
        <f>ROUND('[9]3000'!F22,1)</f>
        <v>167.6</v>
      </c>
      <c r="H24" s="37">
        <f>ROUND('[9]3000'!H22,1)</f>
        <v>2.9</v>
      </c>
      <c r="J24" s="1">
        <f t="shared" si="2"/>
        <v>0.82741297984991014</v>
      </c>
    </row>
    <row r="25" spans="1:10" ht="18.95" customHeight="1" x14ac:dyDescent="0.25">
      <c r="A25" s="3" t="s">
        <v>19</v>
      </c>
      <c r="B25" s="32">
        <v>2803.7150000000001</v>
      </c>
      <c r="C25" s="37">
        <f t="shared" si="0"/>
        <v>2803.7</v>
      </c>
      <c r="D25" s="37">
        <f>ROUND('[9]3000'!B23,1)</f>
        <v>4553.8999999999996</v>
      </c>
      <c r="E25" s="37">
        <v>92.2</v>
      </c>
      <c r="F25" s="37">
        <f t="shared" si="1"/>
        <v>0.9</v>
      </c>
      <c r="G25" s="37">
        <f>ROUND('[9]3000'!F23,1)</f>
        <v>191.1</v>
      </c>
      <c r="H25" s="37">
        <f>ROUND('[9]3000'!H23,1)</f>
        <v>4</v>
      </c>
      <c r="J25" s="1">
        <f t="shared" si="2"/>
        <v>0.43540940550783486</v>
      </c>
    </row>
    <row r="26" spans="1:10" ht="18.95" customHeight="1" x14ac:dyDescent="0.25">
      <c r="A26" s="3" t="s">
        <v>20</v>
      </c>
      <c r="B26" s="32">
        <v>2201.3389999999999</v>
      </c>
      <c r="C26" s="37">
        <f t="shared" si="0"/>
        <v>2201.3000000000002</v>
      </c>
      <c r="D26" s="37">
        <f>ROUND('[9]3000'!B24,1)</f>
        <v>1277.2</v>
      </c>
      <c r="E26" s="37">
        <v>89.6</v>
      </c>
      <c r="F26" s="37">
        <f t="shared" si="1"/>
        <v>0.2</v>
      </c>
      <c r="G26" s="37">
        <f>ROUND('[9]3000'!F24,1)</f>
        <v>92.4</v>
      </c>
      <c r="H26" s="37">
        <f>ROUND('[9]3000'!H24,1)</f>
        <v>1.2</v>
      </c>
      <c r="J26" s="1">
        <f t="shared" si="2"/>
        <v>0.34185780373948604</v>
      </c>
    </row>
    <row r="27" spans="1:10" ht="18.95" customHeight="1" x14ac:dyDescent="0.25">
      <c r="A27" s="3" t="s">
        <v>21</v>
      </c>
      <c r="B27" s="32">
        <v>47122.44</v>
      </c>
      <c r="C27" s="37">
        <f t="shared" si="0"/>
        <v>47122.400000000001</v>
      </c>
      <c r="D27" s="37">
        <f>ROUND('[9]3000'!B25,1)</f>
        <v>51586.8</v>
      </c>
      <c r="E27" s="37">
        <v>103.3</v>
      </c>
      <c r="F27" s="37">
        <f t="shared" si="1"/>
        <v>10</v>
      </c>
      <c r="G27" s="37">
        <f>ROUND('[9]3000'!F25,1)</f>
        <v>1641.9</v>
      </c>
      <c r="H27" s="37">
        <f>ROUND('[9]3000'!H25,1)</f>
        <v>18.8</v>
      </c>
      <c r="J27" s="1">
        <f t="shared" si="2"/>
        <v>7.3180212469602308</v>
      </c>
    </row>
    <row r="28" spans="1:10" ht="18.95" customHeight="1" x14ac:dyDescent="0.25">
      <c r="A28" s="3" t="s">
        <v>22</v>
      </c>
      <c r="B28" s="32">
        <v>812.37099999999998</v>
      </c>
      <c r="C28" s="37">
        <f t="shared" si="0"/>
        <v>812.4</v>
      </c>
      <c r="D28" s="37">
        <f>ROUND('[9]3000'!B26,1)</f>
        <v>570.70000000000005</v>
      </c>
      <c r="E28" s="37">
        <v>68.400000000000006</v>
      </c>
      <c r="F28" s="37">
        <f t="shared" si="1"/>
        <v>0.1</v>
      </c>
      <c r="G28" s="37">
        <f>ROUND('[9]3000'!F26,1)</f>
        <v>20.100000000000001</v>
      </c>
      <c r="H28" s="37">
        <f>ROUND('[9]3000'!H26,1)</f>
        <v>0.5</v>
      </c>
      <c r="J28" s="1">
        <f t="shared" si="2"/>
        <v>0.12616421194655814</v>
      </c>
    </row>
    <row r="29" spans="1:10" ht="18.95" customHeight="1" x14ac:dyDescent="0.25">
      <c r="A29" s="3" t="s">
        <v>23</v>
      </c>
      <c r="B29" s="32">
        <v>9636.0450000000001</v>
      </c>
      <c r="C29" s="37">
        <f t="shared" si="0"/>
        <v>9636</v>
      </c>
      <c r="D29" s="37">
        <f>ROUND('[9]3000'!B27,1)</f>
        <v>2014.5</v>
      </c>
      <c r="E29" s="37">
        <v>70.8</v>
      </c>
      <c r="F29" s="37">
        <f t="shared" si="1"/>
        <v>0.4</v>
      </c>
      <c r="G29" s="37">
        <f>ROUND('[9]3000'!F27,1)</f>
        <v>97.7</v>
      </c>
      <c r="H29" s="37">
        <f>ROUND('[9]3000'!H27,1)</f>
        <v>1.5</v>
      </c>
      <c r="J29" s="1">
        <f t="shared" si="2"/>
        <v>1.4964529127486881</v>
      </c>
    </row>
    <row r="30" spans="1:10" ht="18.95" customHeight="1" x14ac:dyDescent="0.25">
      <c r="A30" s="3" t="s">
        <v>24</v>
      </c>
      <c r="B30" s="32">
        <v>9264.2710000000006</v>
      </c>
      <c r="C30" s="37">
        <f t="shared" si="0"/>
        <v>9264.2999999999993</v>
      </c>
      <c r="D30" s="37">
        <f>ROUND('[9]3000'!B28,1)</f>
        <v>9378.1</v>
      </c>
      <c r="E30" s="37">
        <v>110.3</v>
      </c>
      <c r="F30" s="37">
        <f t="shared" si="1"/>
        <v>1.8</v>
      </c>
      <c r="G30" s="37">
        <f>ROUND('[9]3000'!F28,1)</f>
        <v>448.4</v>
      </c>
      <c r="H30" s="37">
        <f>ROUND('[9]3000'!H28,1)</f>
        <v>7.4</v>
      </c>
      <c r="J30" s="1">
        <f t="shared" si="2"/>
        <v>1.4387285927332576</v>
      </c>
    </row>
    <row r="31" spans="1:10" ht="18.95" customHeight="1" x14ac:dyDescent="0.25">
      <c r="A31" s="3" t="s">
        <v>25</v>
      </c>
      <c r="B31" s="32">
        <v>1110.412</v>
      </c>
      <c r="C31" s="37">
        <f t="shared" si="0"/>
        <v>1110.4000000000001</v>
      </c>
      <c r="D31" s="37">
        <f>ROUND('[9]3000'!B29,1)</f>
        <v>747.3</v>
      </c>
      <c r="E31" s="37">
        <v>91.8</v>
      </c>
      <c r="F31" s="37">
        <f t="shared" si="1"/>
        <v>0.1</v>
      </c>
      <c r="G31" s="37">
        <f>ROUND('[9]3000'!F29,1)</f>
        <v>92.3</v>
      </c>
      <c r="H31" s="37">
        <f>ROUND('[9]3000'!H29,1)</f>
        <v>0.8</v>
      </c>
      <c r="J31" s="1">
        <f t="shared" si="2"/>
        <v>0.17244305877087418</v>
      </c>
    </row>
    <row r="32" spans="1:10" ht="18.95" customHeight="1" x14ac:dyDescent="0.25">
      <c r="A32" s="3" t="s">
        <v>26</v>
      </c>
      <c r="B32" s="32">
        <v>4490.924</v>
      </c>
      <c r="C32" s="37">
        <f t="shared" si="0"/>
        <v>4490.8999999999996</v>
      </c>
      <c r="D32" s="37">
        <f>ROUND('[9]3000'!B30,1)</f>
        <v>4978</v>
      </c>
      <c r="E32" s="37">
        <v>93.6</v>
      </c>
      <c r="F32" s="37">
        <f t="shared" si="1"/>
        <v>1</v>
      </c>
      <c r="G32" s="37">
        <f>ROUND('[9]3000'!F30,1)</f>
        <v>156</v>
      </c>
      <c r="H32" s="37">
        <f>ROUND('[9]3000'!H30,1)</f>
        <v>4.5999999999999996</v>
      </c>
      <c r="J32" s="1">
        <f t="shared" si="2"/>
        <v>0.69742843356819051</v>
      </c>
    </row>
    <row r="33" spans="1:10" ht="18.95" customHeight="1" x14ac:dyDescent="0.25">
      <c r="A33" s="3" t="s">
        <v>27</v>
      </c>
      <c r="B33" s="32">
        <v>4534.3069999999998</v>
      </c>
      <c r="C33" s="37">
        <f t="shared" si="0"/>
        <v>4534.3</v>
      </c>
      <c r="D33" s="37">
        <f>ROUND('[9]3000'!B31,1)</f>
        <v>4831.3999999999996</v>
      </c>
      <c r="E33" s="37">
        <v>95.5</v>
      </c>
      <c r="F33" s="37">
        <f t="shared" si="1"/>
        <v>0.9</v>
      </c>
      <c r="G33" s="37">
        <f>ROUND('[9]3000'!F31,1)</f>
        <v>5779.2</v>
      </c>
      <c r="H33" s="37">
        <f>ROUND('[9]3000'!H31,1)</f>
        <v>1.7</v>
      </c>
      <c r="J33" s="1">
        <f t="shared" si="2"/>
        <v>0.70416837300502044</v>
      </c>
    </row>
    <row r="34" spans="1:10" ht="18.95" customHeight="1" x14ac:dyDescent="0.25">
      <c r="A34" s="3" t="s">
        <v>28</v>
      </c>
      <c r="B34" s="32">
        <v>2176.2269999999999</v>
      </c>
      <c r="C34" s="37">
        <f t="shared" si="0"/>
        <v>2176.1999999999998</v>
      </c>
      <c r="D34" s="37">
        <f>ROUND('[9]3000'!B32,1)</f>
        <v>868.3</v>
      </c>
      <c r="E34" s="37">
        <v>65.900000000000006</v>
      </c>
      <c r="F34" s="37">
        <f t="shared" si="1"/>
        <v>0.2</v>
      </c>
      <c r="G34" s="37">
        <f>ROUND('[9]3000'!F32,1)</f>
        <v>1005</v>
      </c>
      <c r="H34" s="37">
        <f>ROUND('[9]3000'!H32,1)</f>
        <v>2.2999999999999998</v>
      </c>
      <c r="J34" s="1">
        <f t="shared" si="2"/>
        <v>0.33795982033247146</v>
      </c>
    </row>
    <row r="35" spans="1:10" ht="18.95" customHeight="1" x14ac:dyDescent="0.25">
      <c r="B35" s="4"/>
      <c r="C35" s="4"/>
      <c r="D35" s="37"/>
      <c r="E35" s="37"/>
      <c r="F35" s="37"/>
      <c r="G35" s="37"/>
      <c r="H35" s="37"/>
    </row>
    <row r="36" spans="1:10" ht="28.5" customHeight="1" x14ac:dyDescent="0.25">
      <c r="B36" s="4"/>
      <c r="C36" s="4"/>
      <c r="D36" s="37"/>
      <c r="E36" s="37"/>
      <c r="F36" s="37"/>
      <c r="G36" s="37"/>
      <c r="H36" s="37"/>
    </row>
    <row r="37" spans="1:10" ht="28.5" customHeight="1" x14ac:dyDescent="0.25">
      <c r="B37" s="4"/>
      <c r="C37" s="4"/>
      <c r="D37" s="37"/>
      <c r="E37" s="37"/>
      <c r="F37" s="4"/>
      <c r="G37" s="37"/>
      <c r="H37" s="37"/>
    </row>
    <row r="38" spans="1:10" ht="28.5" customHeight="1" x14ac:dyDescent="0.25">
      <c r="B38" s="4"/>
      <c r="C38" s="4"/>
      <c r="D38" s="37"/>
      <c r="E38" s="37"/>
      <c r="F38" s="4"/>
      <c r="G38" s="37"/>
      <c r="H38" s="37"/>
    </row>
    <row r="39" spans="1:10" ht="28.5" customHeight="1" x14ac:dyDescent="0.25">
      <c r="B39" s="4"/>
      <c r="C39" s="4"/>
      <c r="D39" s="37"/>
      <c r="E39" s="4"/>
      <c r="F39" s="4"/>
      <c r="G39" s="37"/>
      <c r="H39" s="37"/>
    </row>
    <row r="40" spans="1:10" ht="28.5" customHeight="1" x14ac:dyDescent="0.25">
      <c r="B40" s="4"/>
      <c r="C40" s="4"/>
      <c r="D40" s="37"/>
      <c r="E40" s="4"/>
      <c r="F40" s="4"/>
      <c r="G40" s="37"/>
      <c r="H40" s="37"/>
    </row>
    <row r="41" spans="1:10" ht="28.5" customHeight="1" x14ac:dyDescent="0.25">
      <c r="B41" s="4"/>
      <c r="C41" s="4"/>
      <c r="D41" s="37"/>
      <c r="E41" s="4"/>
      <c r="F41" s="4"/>
      <c r="G41" s="37"/>
      <c r="H41" s="37"/>
    </row>
    <row r="42" spans="1:10" ht="28.5" customHeight="1" x14ac:dyDescent="0.25">
      <c r="B42" s="4"/>
      <c r="C42" s="4"/>
      <c r="D42" s="37"/>
      <c r="E42" s="4"/>
      <c r="F42" s="4"/>
      <c r="G42" s="37"/>
      <c r="H42" s="37"/>
    </row>
    <row r="43" spans="1:10" ht="28.5" customHeight="1" x14ac:dyDescent="0.25">
      <c r="B43" s="4"/>
      <c r="C43" s="4"/>
      <c r="D43" s="37"/>
      <c r="E43" s="4"/>
      <c r="F43" s="4"/>
      <c r="G43" s="37"/>
      <c r="H43" s="37"/>
    </row>
    <row r="44" spans="1:10" ht="28.5" customHeight="1" x14ac:dyDescent="0.25">
      <c r="B44" s="4"/>
      <c r="C44" s="4"/>
      <c r="D44" s="37"/>
      <c r="E44" s="4"/>
      <c r="F44" s="4"/>
      <c r="G44" s="37"/>
      <c r="H44" s="37"/>
    </row>
    <row r="45" spans="1:10" ht="28.5" customHeight="1" x14ac:dyDescent="0.25">
      <c r="B45" s="4"/>
      <c r="C45" s="4"/>
      <c r="D45" s="37"/>
      <c r="E45" s="4"/>
      <c r="F45" s="4"/>
      <c r="G45" s="37"/>
      <c r="H45" s="37"/>
    </row>
    <row r="46" spans="1:10" ht="28.5" customHeight="1" x14ac:dyDescent="0.25">
      <c r="B46" s="4"/>
      <c r="C46" s="4"/>
      <c r="D46" s="37"/>
      <c r="E46" s="4"/>
      <c r="F46" s="4"/>
      <c r="G46" s="37"/>
      <c r="H46" s="4"/>
    </row>
    <row r="47" spans="1:10" ht="28.5" customHeight="1" x14ac:dyDescent="0.25">
      <c r="B47" s="4"/>
      <c r="C47" s="4"/>
      <c r="D47" s="37"/>
      <c r="E47" s="4"/>
      <c r="F47" s="4"/>
      <c r="G47" s="37"/>
      <c r="H47" s="4"/>
    </row>
    <row r="48" spans="1:10" ht="28.5" customHeight="1" x14ac:dyDescent="0.25">
      <c r="B48" s="4"/>
      <c r="C48" s="4"/>
      <c r="D48" s="37"/>
      <c r="E48" s="4"/>
      <c r="F48" s="4"/>
      <c r="G48" s="37"/>
      <c r="H48" s="4"/>
    </row>
    <row r="49" spans="2:8" ht="28.5" customHeight="1" x14ac:dyDescent="0.25">
      <c r="B49" s="4"/>
      <c r="C49" s="4"/>
      <c r="D49" s="37"/>
      <c r="E49" s="4"/>
      <c r="F49" s="4"/>
      <c r="G49" s="37"/>
      <c r="H49" s="4"/>
    </row>
    <row r="50" spans="2:8" ht="28.5" customHeight="1" x14ac:dyDescent="0.25">
      <c r="B50" s="4"/>
      <c r="C50" s="4"/>
      <c r="D50" s="37"/>
      <c r="E50" s="4"/>
      <c r="F50" s="4"/>
      <c r="G50" s="37"/>
      <c r="H50" s="4"/>
    </row>
    <row r="51" spans="2:8" ht="28.5" customHeight="1" x14ac:dyDescent="0.25">
      <c r="B51" s="4"/>
      <c r="C51" s="4"/>
      <c r="D51" s="37"/>
      <c r="E51" s="4"/>
      <c r="F51" s="4"/>
      <c r="G51" s="37"/>
      <c r="H51" s="4"/>
    </row>
    <row r="52" spans="2:8" ht="28.5" customHeight="1" x14ac:dyDescent="0.25">
      <c r="B52" s="4"/>
      <c r="C52" s="4"/>
      <c r="D52" s="37"/>
      <c r="E52" s="4"/>
      <c r="F52" s="4"/>
      <c r="G52" s="37"/>
      <c r="H52" s="4"/>
    </row>
    <row r="53" spans="2:8" ht="28.5" customHeight="1" x14ac:dyDescent="0.25">
      <c r="B53" s="4"/>
      <c r="C53" s="4"/>
      <c r="D53" s="37"/>
      <c r="E53" s="4"/>
      <c r="F53" s="4"/>
      <c r="G53" s="37"/>
      <c r="H53" s="4"/>
    </row>
    <row r="54" spans="2:8" ht="28.5" customHeight="1" x14ac:dyDescent="0.25">
      <c r="B54" s="4"/>
      <c r="C54" s="4"/>
      <c r="D54" s="37"/>
      <c r="E54" s="4"/>
      <c r="F54" s="4"/>
      <c r="G54" s="37"/>
      <c r="H54" s="4"/>
    </row>
    <row r="55" spans="2:8" ht="28.5" customHeight="1" x14ac:dyDescent="0.25">
      <c r="B55" s="4"/>
      <c r="C55" s="4"/>
      <c r="D55" s="37"/>
      <c r="E55" s="4"/>
      <c r="F55" s="4"/>
      <c r="G55" s="37"/>
      <c r="H55" s="4"/>
    </row>
    <row r="56" spans="2:8" ht="28.5" customHeight="1" x14ac:dyDescent="0.25">
      <c r="B56" s="4"/>
      <c r="C56" s="4"/>
      <c r="D56" s="37"/>
      <c r="E56" s="4"/>
      <c r="F56" s="4"/>
      <c r="G56" s="37"/>
      <c r="H56" s="4"/>
    </row>
    <row r="57" spans="2:8" ht="28.5" customHeight="1" x14ac:dyDescent="0.25">
      <c r="B57" s="4"/>
      <c r="C57" s="4"/>
      <c r="D57" s="37"/>
      <c r="E57" s="4"/>
      <c r="F57" s="4"/>
      <c r="G57" s="37"/>
      <c r="H57" s="4"/>
    </row>
    <row r="58" spans="2:8" ht="28.5" customHeight="1" x14ac:dyDescent="0.25">
      <c r="B58" s="4"/>
      <c r="C58" s="4"/>
      <c r="D58" s="37"/>
      <c r="E58" s="4"/>
      <c r="F58" s="4"/>
      <c r="G58" s="37"/>
      <c r="H58" s="4"/>
    </row>
    <row r="59" spans="2:8" ht="28.5" customHeight="1" x14ac:dyDescent="0.25">
      <c r="B59" s="4"/>
      <c r="C59" s="4"/>
      <c r="D59" s="37"/>
      <c r="E59" s="4"/>
      <c r="F59" s="4"/>
      <c r="G59" s="37"/>
      <c r="H59" s="4"/>
    </row>
    <row r="60" spans="2:8" ht="28.5" customHeight="1" x14ac:dyDescent="0.25">
      <c r="B60" s="4"/>
      <c r="C60" s="4"/>
      <c r="D60" s="37"/>
      <c r="E60" s="4"/>
      <c r="F60" s="4"/>
      <c r="G60" s="37"/>
      <c r="H60" s="4"/>
    </row>
    <row r="61" spans="2:8" ht="28.5" customHeight="1" x14ac:dyDescent="0.25">
      <c r="B61" s="4"/>
      <c r="C61" s="4"/>
      <c r="D61" s="37"/>
      <c r="E61" s="4"/>
      <c r="F61" s="4"/>
      <c r="G61" s="37"/>
      <c r="H61" s="4"/>
    </row>
    <row r="62" spans="2:8" ht="28.5" customHeight="1" x14ac:dyDescent="0.25">
      <c r="B62" s="4"/>
      <c r="C62" s="4"/>
      <c r="D62" s="37"/>
      <c r="E62" s="4"/>
      <c r="F62" s="4"/>
      <c r="G62" s="37"/>
      <c r="H62" s="4"/>
    </row>
    <row r="63" spans="2:8" ht="28.5" customHeight="1" x14ac:dyDescent="0.25">
      <c r="B63" s="4"/>
      <c r="C63" s="4"/>
      <c r="D63" s="37"/>
      <c r="E63" s="4"/>
      <c r="F63" s="4"/>
      <c r="G63" s="37"/>
      <c r="H63" s="4"/>
    </row>
    <row r="64" spans="2:8" ht="28.5" customHeight="1" x14ac:dyDescent="0.25">
      <c r="B64" s="4"/>
      <c r="C64" s="4"/>
      <c r="D64" s="37"/>
      <c r="E64" s="4"/>
      <c r="F64" s="4"/>
      <c r="G64" s="37"/>
      <c r="H64" s="4"/>
    </row>
    <row r="65" spans="2:8" ht="28.5" customHeight="1" x14ac:dyDescent="0.25">
      <c r="B65" s="4"/>
      <c r="C65" s="4"/>
      <c r="D65" s="37"/>
      <c r="E65" s="4"/>
      <c r="F65" s="4"/>
      <c r="G65" s="37"/>
      <c r="H65" s="4"/>
    </row>
    <row r="66" spans="2:8" ht="28.5" customHeight="1" x14ac:dyDescent="0.25">
      <c r="B66" s="4"/>
      <c r="C66" s="4"/>
      <c r="D66" s="37"/>
      <c r="E66" s="4"/>
      <c r="F66" s="4"/>
      <c r="G66" s="37"/>
      <c r="H66" s="4"/>
    </row>
    <row r="67" spans="2:8" ht="28.5" customHeight="1" x14ac:dyDescent="0.25">
      <c r="B67" s="4"/>
      <c r="C67" s="4"/>
      <c r="D67" s="37"/>
      <c r="E67" s="4"/>
      <c r="F67" s="4"/>
      <c r="G67" s="37"/>
      <c r="H67" s="4"/>
    </row>
    <row r="68" spans="2:8" ht="28.5" customHeight="1" x14ac:dyDescent="0.25">
      <c r="B68" s="4"/>
      <c r="C68" s="4"/>
      <c r="D68" s="37"/>
      <c r="E68" s="4"/>
      <c r="F68" s="4"/>
      <c r="G68" s="37"/>
      <c r="H68" s="4"/>
    </row>
    <row r="69" spans="2:8" ht="28.5" customHeight="1" x14ac:dyDescent="0.25">
      <c r="B69" s="4"/>
      <c r="C69" s="4"/>
      <c r="D69" s="37"/>
      <c r="E69" s="4"/>
      <c r="F69" s="4"/>
      <c r="G69" s="37"/>
      <c r="H69" s="4"/>
    </row>
    <row r="70" spans="2:8" ht="28.5" customHeight="1" x14ac:dyDescent="0.25">
      <c r="B70" s="4"/>
      <c r="C70" s="4"/>
      <c r="D70" s="37"/>
      <c r="E70" s="4"/>
      <c r="F70" s="4"/>
      <c r="G70" s="37"/>
      <c r="H70" s="4"/>
    </row>
    <row r="71" spans="2:8" ht="28.5" customHeight="1" x14ac:dyDescent="0.25">
      <c r="B71" s="4"/>
      <c r="C71" s="4"/>
      <c r="D71" s="37"/>
      <c r="E71" s="4"/>
      <c r="F71" s="4"/>
      <c r="G71" s="37"/>
      <c r="H71" s="4"/>
    </row>
    <row r="72" spans="2:8" ht="28.5" customHeight="1" x14ac:dyDescent="0.25">
      <c r="B72" s="4"/>
      <c r="C72" s="4"/>
      <c r="D72" s="37"/>
      <c r="E72" s="4"/>
      <c r="F72" s="4"/>
      <c r="G72" s="37"/>
      <c r="H72" s="4"/>
    </row>
    <row r="73" spans="2:8" ht="28.5" customHeight="1" x14ac:dyDescent="0.25">
      <c r="B73" s="4"/>
      <c r="C73" s="4"/>
      <c r="D73" s="37"/>
      <c r="E73" s="4"/>
      <c r="F73" s="4"/>
      <c r="G73" s="37"/>
      <c r="H73" s="4"/>
    </row>
    <row r="74" spans="2:8" ht="28.5" customHeight="1" x14ac:dyDescent="0.25">
      <c r="B74" s="4"/>
      <c r="C74" s="4"/>
      <c r="D74" s="37"/>
      <c r="E74" s="4"/>
      <c r="F74" s="4"/>
      <c r="G74" s="37"/>
      <c r="H74" s="4"/>
    </row>
    <row r="75" spans="2:8" ht="28.5" customHeight="1" x14ac:dyDescent="0.25">
      <c r="B75" s="4"/>
      <c r="C75" s="4"/>
      <c r="D75" s="37"/>
      <c r="E75" s="4"/>
      <c r="F75" s="4"/>
      <c r="G75" s="37"/>
      <c r="H75" s="4"/>
    </row>
    <row r="76" spans="2:8" ht="28.5" customHeight="1" x14ac:dyDescent="0.25">
      <c r="B76" s="4"/>
      <c r="C76" s="4"/>
      <c r="D76" s="37"/>
      <c r="E76" s="4"/>
      <c r="F76" s="4"/>
      <c r="G76" s="37"/>
      <c r="H76" s="4"/>
    </row>
    <row r="77" spans="2:8" ht="28.5" customHeight="1" x14ac:dyDescent="0.25">
      <c r="B77" s="4"/>
      <c r="C77" s="4"/>
      <c r="D77" s="37"/>
      <c r="E77" s="4"/>
      <c r="F77" s="4"/>
      <c r="G77" s="37"/>
      <c r="H77" s="4"/>
    </row>
    <row r="78" spans="2:8" ht="28.5" customHeight="1" x14ac:dyDescent="0.25">
      <c r="B78" s="4"/>
      <c r="C78" s="4"/>
      <c r="D78" s="37"/>
      <c r="E78" s="4"/>
      <c r="F78" s="4"/>
      <c r="G78" s="37"/>
      <c r="H78" s="4"/>
    </row>
    <row r="79" spans="2:8" ht="28.5" customHeight="1" x14ac:dyDescent="0.25">
      <c r="B79" s="4"/>
      <c r="C79" s="4"/>
      <c r="D79" s="37"/>
      <c r="E79" s="4"/>
      <c r="F79" s="4"/>
      <c r="G79" s="37"/>
      <c r="H79" s="4"/>
    </row>
    <row r="80" spans="2:8" ht="28.5" customHeight="1" x14ac:dyDescent="0.25">
      <c r="B80" s="4"/>
      <c r="C80" s="4"/>
      <c r="D80" s="37"/>
      <c r="E80" s="4"/>
      <c r="F80" s="4"/>
      <c r="G80" s="37"/>
      <c r="H80" s="4"/>
    </row>
    <row r="81" spans="2:8" ht="28.5" customHeight="1" x14ac:dyDescent="0.25">
      <c r="B81" s="4"/>
      <c r="C81" s="4"/>
      <c r="D81" s="37"/>
      <c r="E81" s="4"/>
      <c r="F81" s="4"/>
      <c r="G81" s="37"/>
      <c r="H81" s="4"/>
    </row>
    <row r="82" spans="2:8" ht="28.5" customHeight="1" x14ac:dyDescent="0.25">
      <c r="B82" s="4"/>
      <c r="C82" s="4"/>
      <c r="D82" s="37"/>
      <c r="E82" s="4"/>
      <c r="F82" s="4"/>
      <c r="G82" s="37"/>
      <c r="H82" s="4"/>
    </row>
    <row r="83" spans="2:8" ht="28.5" customHeight="1" x14ac:dyDescent="0.25">
      <c r="B83" s="4"/>
      <c r="C83" s="4"/>
      <c r="D83" s="37"/>
      <c r="E83" s="4"/>
      <c r="F83" s="4"/>
      <c r="G83" s="37"/>
      <c r="H83" s="4"/>
    </row>
    <row r="84" spans="2:8" ht="28.5" customHeight="1" x14ac:dyDescent="0.25">
      <c r="B84" s="4"/>
      <c r="C84" s="4"/>
      <c r="D84" s="37"/>
      <c r="E84" s="4"/>
      <c r="F84" s="4"/>
      <c r="G84" s="37"/>
      <c r="H84" s="4"/>
    </row>
    <row r="85" spans="2:8" ht="28.5" customHeight="1" x14ac:dyDescent="0.25">
      <c r="B85" s="4"/>
      <c r="C85" s="4"/>
      <c r="D85" s="37"/>
      <c r="E85" s="4"/>
      <c r="F85" s="4"/>
      <c r="G85" s="37"/>
      <c r="H85" s="4"/>
    </row>
    <row r="86" spans="2:8" ht="28.5" customHeight="1" x14ac:dyDescent="0.25">
      <c r="B86" s="4"/>
      <c r="C86" s="4"/>
      <c r="D86" s="37"/>
      <c r="E86" s="4"/>
      <c r="F86" s="4"/>
      <c r="G86" s="37"/>
      <c r="H86" s="4"/>
    </row>
    <row r="87" spans="2:8" ht="28.5" customHeight="1" x14ac:dyDescent="0.25">
      <c r="B87" s="4"/>
      <c r="C87" s="4"/>
      <c r="D87" s="37"/>
      <c r="E87" s="4"/>
      <c r="F87" s="4"/>
      <c r="G87" s="37"/>
      <c r="H87" s="4"/>
    </row>
    <row r="88" spans="2:8" ht="28.5" customHeight="1" x14ac:dyDescent="0.25">
      <c r="B88" s="4"/>
      <c r="C88" s="4"/>
      <c r="D88" s="37"/>
      <c r="E88" s="4"/>
      <c r="F88" s="4"/>
      <c r="G88" s="37"/>
      <c r="H88" s="4"/>
    </row>
    <row r="89" spans="2:8" ht="28.5" customHeight="1" x14ac:dyDescent="0.25">
      <c r="B89" s="4"/>
      <c r="C89" s="4"/>
      <c r="D89" s="37"/>
      <c r="E89" s="4"/>
      <c r="F89" s="4"/>
      <c r="G89" s="37"/>
      <c r="H89" s="4"/>
    </row>
    <row r="90" spans="2:8" ht="28.5" customHeight="1" x14ac:dyDescent="0.25">
      <c r="B90" s="4"/>
      <c r="C90" s="4"/>
      <c r="D90" s="37"/>
      <c r="E90" s="4"/>
      <c r="F90" s="4"/>
      <c r="G90" s="37"/>
      <c r="H90" s="4"/>
    </row>
    <row r="91" spans="2:8" ht="28.5" customHeight="1" x14ac:dyDescent="0.25">
      <c r="B91" s="4"/>
      <c r="C91" s="4"/>
      <c r="D91" s="37"/>
      <c r="E91" s="4"/>
      <c r="F91" s="4"/>
      <c r="G91" s="37"/>
      <c r="H91" s="4"/>
    </row>
    <row r="92" spans="2:8" ht="28.5" customHeight="1" x14ac:dyDescent="0.25">
      <c r="B92" s="4"/>
      <c r="C92" s="4"/>
      <c r="D92" s="37"/>
      <c r="E92" s="4"/>
      <c r="F92" s="4"/>
      <c r="G92" s="37"/>
      <c r="H92" s="4"/>
    </row>
    <row r="93" spans="2:8" ht="28.5" customHeight="1" x14ac:dyDescent="0.25">
      <c r="B93" s="4"/>
      <c r="C93" s="4"/>
      <c r="D93" s="37"/>
      <c r="E93" s="4"/>
      <c r="F93" s="4"/>
      <c r="G93" s="37"/>
      <c r="H93" s="4"/>
    </row>
    <row r="94" spans="2:8" ht="28.5" customHeight="1" x14ac:dyDescent="0.25">
      <c r="B94" s="4"/>
      <c r="C94" s="4"/>
      <c r="D94" s="37"/>
      <c r="E94" s="4"/>
      <c r="F94" s="4"/>
      <c r="G94" s="37"/>
      <c r="H94" s="4"/>
    </row>
    <row r="95" spans="2:8" ht="28.5" customHeight="1" x14ac:dyDescent="0.25">
      <c r="B95" s="4"/>
      <c r="C95" s="4"/>
      <c r="D95" s="37"/>
      <c r="E95" s="4"/>
      <c r="F95" s="4"/>
      <c r="G95" s="37"/>
      <c r="H95" s="4"/>
    </row>
    <row r="96" spans="2:8" ht="28.5" customHeight="1" x14ac:dyDescent="0.25">
      <c r="B96" s="4"/>
      <c r="C96" s="4"/>
      <c r="D96" s="37"/>
      <c r="E96" s="4"/>
      <c r="F96" s="4"/>
      <c r="G96" s="37"/>
      <c r="H96" s="4"/>
    </row>
    <row r="97" spans="2:8" ht="28.5" customHeight="1" x14ac:dyDescent="0.25">
      <c r="B97" s="4"/>
      <c r="C97" s="4"/>
      <c r="D97" s="37"/>
      <c r="E97" s="4"/>
      <c r="F97" s="4"/>
      <c r="G97" s="37"/>
      <c r="H97" s="4"/>
    </row>
    <row r="98" spans="2:8" ht="28.5" customHeight="1" x14ac:dyDescent="0.25">
      <c r="B98" s="4"/>
      <c r="C98" s="4"/>
      <c r="D98" s="37"/>
      <c r="E98" s="4"/>
      <c r="F98" s="4"/>
      <c r="G98" s="37"/>
      <c r="H98" s="4"/>
    </row>
    <row r="99" spans="2:8" ht="28.5" customHeight="1" x14ac:dyDescent="0.25">
      <c r="B99" s="4"/>
      <c r="C99" s="4"/>
      <c r="D99" s="37"/>
      <c r="E99" s="4"/>
      <c r="F99" s="4"/>
      <c r="G99" s="37"/>
      <c r="H99" s="4"/>
    </row>
    <row r="100" spans="2:8" ht="28.5" customHeight="1" x14ac:dyDescent="0.25">
      <c r="B100" s="4"/>
      <c r="C100" s="4"/>
      <c r="D100" s="37"/>
      <c r="E100" s="4"/>
      <c r="F100" s="4"/>
      <c r="G100" s="37"/>
      <c r="H100" s="4"/>
    </row>
    <row r="101" spans="2:8" ht="28.5" customHeight="1" x14ac:dyDescent="0.25">
      <c r="B101" s="4"/>
      <c r="C101" s="4"/>
      <c r="D101" s="37"/>
      <c r="E101" s="4"/>
      <c r="F101" s="4"/>
      <c r="G101" s="37"/>
      <c r="H101" s="4"/>
    </row>
    <row r="102" spans="2:8" ht="28.5" customHeight="1" x14ac:dyDescent="0.25">
      <c r="B102" s="4"/>
      <c r="C102" s="4"/>
      <c r="D102" s="37"/>
      <c r="E102" s="4"/>
      <c r="F102" s="4"/>
      <c r="G102" s="37"/>
      <c r="H102" s="4"/>
    </row>
    <row r="103" spans="2:8" ht="28.5" customHeight="1" x14ac:dyDescent="0.25">
      <c r="B103" s="4"/>
      <c r="C103" s="4"/>
      <c r="D103" s="37"/>
      <c r="E103" s="4"/>
      <c r="F103" s="4"/>
      <c r="G103" s="37"/>
      <c r="H103" s="4"/>
    </row>
    <row r="104" spans="2:8" ht="28.5" customHeight="1" x14ac:dyDescent="0.25">
      <c r="B104" s="4"/>
      <c r="C104" s="4"/>
      <c r="D104" s="37"/>
      <c r="E104" s="4"/>
      <c r="F104" s="4"/>
      <c r="G104" s="37"/>
      <c r="H104" s="4"/>
    </row>
    <row r="105" spans="2:8" ht="28.5" customHeight="1" x14ac:dyDescent="0.25">
      <c r="B105" s="4"/>
      <c r="C105" s="4"/>
      <c r="D105" s="37"/>
      <c r="E105" s="4"/>
      <c r="F105" s="4"/>
      <c r="G105" s="37"/>
      <c r="H105" s="4"/>
    </row>
    <row r="106" spans="2:8" ht="28.5" customHeight="1" x14ac:dyDescent="0.25">
      <c r="B106" s="4"/>
      <c r="C106" s="4"/>
      <c r="D106" s="37"/>
      <c r="E106" s="4"/>
      <c r="F106" s="4"/>
      <c r="G106" s="37"/>
      <c r="H106" s="4"/>
    </row>
    <row r="107" spans="2:8" ht="28.5" customHeight="1" x14ac:dyDescent="0.25">
      <c r="B107" s="4"/>
      <c r="C107" s="4"/>
      <c r="D107" s="37"/>
      <c r="E107" s="4"/>
      <c r="F107" s="4"/>
      <c r="G107" s="37"/>
      <c r="H107" s="4"/>
    </row>
    <row r="108" spans="2:8" ht="28.5" customHeight="1" x14ac:dyDescent="0.25">
      <c r="B108" s="4"/>
      <c r="C108" s="4"/>
      <c r="D108" s="37"/>
      <c r="E108" s="4"/>
      <c r="F108" s="4"/>
      <c r="G108" s="37"/>
      <c r="H108" s="4"/>
    </row>
    <row r="109" spans="2:8" ht="28.5" customHeight="1" x14ac:dyDescent="0.25">
      <c r="B109" s="4"/>
      <c r="C109" s="4"/>
      <c r="D109" s="37"/>
      <c r="E109" s="4"/>
      <c r="F109" s="4"/>
      <c r="G109" s="37"/>
      <c r="H109" s="4"/>
    </row>
    <row r="110" spans="2:8" ht="28.5" customHeight="1" x14ac:dyDescent="0.25">
      <c r="B110" s="4"/>
      <c r="C110" s="4"/>
      <c r="D110" s="37"/>
      <c r="E110" s="4"/>
      <c r="F110" s="4"/>
      <c r="G110" s="37"/>
      <c r="H110" s="4"/>
    </row>
    <row r="111" spans="2:8" ht="28.5" customHeight="1" x14ac:dyDescent="0.25">
      <c r="B111" s="4"/>
      <c r="C111" s="4"/>
      <c r="D111" s="37"/>
      <c r="E111" s="4"/>
      <c r="F111" s="4"/>
      <c r="G111" s="37"/>
      <c r="H111" s="4"/>
    </row>
    <row r="112" spans="2:8" ht="28.5" customHeight="1" x14ac:dyDescent="0.25">
      <c r="B112" s="4"/>
      <c r="C112" s="4"/>
      <c r="D112" s="37"/>
      <c r="E112" s="4"/>
      <c r="F112" s="4"/>
      <c r="G112" s="37"/>
      <c r="H112" s="4"/>
    </row>
    <row r="113" spans="2:8" ht="28.5" customHeight="1" x14ac:dyDescent="0.25">
      <c r="B113" s="4"/>
      <c r="C113" s="4"/>
      <c r="D113" s="37"/>
      <c r="E113" s="4"/>
      <c r="F113" s="4"/>
      <c r="G113" s="37"/>
      <c r="H113" s="4"/>
    </row>
    <row r="114" spans="2:8" ht="28.5" customHeight="1" x14ac:dyDescent="0.25">
      <c r="B114" s="4"/>
      <c r="C114" s="4"/>
      <c r="D114" s="37"/>
      <c r="E114" s="4"/>
      <c r="F114" s="4"/>
      <c r="G114" s="37"/>
      <c r="H114" s="4"/>
    </row>
    <row r="115" spans="2:8" ht="28.5" customHeight="1" x14ac:dyDescent="0.25">
      <c r="B115" s="4"/>
      <c r="C115" s="4"/>
      <c r="D115" s="37"/>
      <c r="E115" s="4"/>
      <c r="F115" s="4"/>
      <c r="G115" s="37"/>
      <c r="H115" s="4"/>
    </row>
    <row r="116" spans="2:8" ht="28.5" customHeight="1" x14ac:dyDescent="0.25">
      <c r="B116" s="4"/>
      <c r="C116" s="4"/>
      <c r="D116" s="37"/>
      <c r="E116" s="4"/>
      <c r="F116" s="4"/>
      <c r="G116" s="37"/>
      <c r="H116" s="4"/>
    </row>
    <row r="117" spans="2:8" ht="28.5" customHeight="1" x14ac:dyDescent="0.25">
      <c r="B117" s="4"/>
      <c r="C117" s="4"/>
      <c r="D117" s="37"/>
      <c r="E117" s="4"/>
      <c r="F117" s="4"/>
      <c r="G117" s="37"/>
      <c r="H117" s="4"/>
    </row>
    <row r="118" spans="2:8" ht="28.5" customHeight="1" x14ac:dyDescent="0.25">
      <c r="B118" s="4"/>
      <c r="C118" s="4"/>
      <c r="D118" s="37"/>
      <c r="E118" s="4"/>
      <c r="F118" s="4"/>
      <c r="G118" s="37"/>
      <c r="H118" s="4"/>
    </row>
    <row r="119" spans="2:8" ht="28.5" customHeight="1" x14ac:dyDescent="0.25">
      <c r="B119" s="4"/>
      <c r="C119" s="4"/>
      <c r="D119" s="37"/>
      <c r="E119" s="4"/>
      <c r="F119" s="4"/>
      <c r="G119" s="37"/>
      <c r="H119" s="4"/>
    </row>
    <row r="120" spans="2:8" ht="28.5" customHeight="1" x14ac:dyDescent="0.25">
      <c r="B120" s="4"/>
      <c r="C120" s="4"/>
      <c r="D120" s="37"/>
      <c r="E120" s="4"/>
      <c r="F120" s="4"/>
      <c r="G120" s="37"/>
      <c r="H120" s="4"/>
    </row>
    <row r="121" spans="2:8" ht="28.5" customHeight="1" x14ac:dyDescent="0.25">
      <c r="B121" s="4"/>
      <c r="C121" s="4"/>
      <c r="D121" s="37"/>
      <c r="E121" s="4"/>
      <c r="F121" s="4"/>
      <c r="G121" s="37"/>
      <c r="H121" s="4"/>
    </row>
    <row r="122" spans="2:8" ht="28.5" customHeight="1" x14ac:dyDescent="0.25">
      <c r="D122" s="37"/>
      <c r="G122" s="37"/>
    </row>
    <row r="123" spans="2:8" ht="28.5" customHeight="1" x14ac:dyDescent="0.25">
      <c r="D123" s="37"/>
      <c r="G123" s="37"/>
    </row>
    <row r="124" spans="2:8" ht="28.5" customHeight="1" x14ac:dyDescent="0.25">
      <c r="D124" s="37"/>
      <c r="G124" s="37"/>
    </row>
    <row r="125" spans="2:8" ht="28.5" customHeight="1" x14ac:dyDescent="0.25">
      <c r="D125" s="37"/>
      <c r="G125" s="37"/>
    </row>
    <row r="126" spans="2:8" ht="28.5" customHeight="1" x14ac:dyDescent="0.25">
      <c r="D126" s="37"/>
      <c r="G126" s="37"/>
    </row>
    <row r="127" spans="2:8" ht="28.5" customHeight="1" x14ac:dyDescent="0.25">
      <c r="D127" s="37"/>
      <c r="G127" s="37"/>
    </row>
    <row r="128" spans="2:8" ht="28.5" customHeight="1" x14ac:dyDescent="0.25">
      <c r="D128" s="37"/>
      <c r="G128" s="37"/>
    </row>
    <row r="129" spans="4:7" ht="28.5" customHeight="1" x14ac:dyDescent="0.25">
      <c r="D129" s="37"/>
      <c r="G129" s="37"/>
    </row>
    <row r="130" spans="4:7" ht="28.5" customHeight="1" x14ac:dyDescent="0.25">
      <c r="D130" s="37"/>
      <c r="G130" s="37"/>
    </row>
    <row r="131" spans="4:7" ht="28.5" customHeight="1" x14ac:dyDescent="0.25">
      <c r="D131" s="37"/>
      <c r="G131" s="37"/>
    </row>
    <row r="132" spans="4:7" ht="28.5" customHeight="1" x14ac:dyDescent="0.25">
      <c r="D132" s="37"/>
      <c r="G132" s="37"/>
    </row>
    <row r="133" spans="4:7" ht="28.5" customHeight="1" x14ac:dyDescent="0.25">
      <c r="D133" s="37"/>
      <c r="G133" s="37"/>
    </row>
    <row r="134" spans="4:7" ht="28.5" customHeight="1" x14ac:dyDescent="0.25">
      <c r="D134" s="37"/>
      <c r="G134" s="37"/>
    </row>
    <row r="135" spans="4:7" ht="28.5" customHeight="1" x14ac:dyDescent="0.25">
      <c r="D135" s="37"/>
      <c r="G135" s="37"/>
    </row>
    <row r="136" spans="4:7" ht="28.5" customHeight="1" x14ac:dyDescent="0.25">
      <c r="D136" s="37"/>
      <c r="G136" s="37"/>
    </row>
    <row r="137" spans="4:7" ht="28.5" customHeight="1" x14ac:dyDescent="0.25">
      <c r="D137" s="37"/>
      <c r="G137" s="37"/>
    </row>
    <row r="138" spans="4:7" ht="28.5" customHeight="1" x14ac:dyDescent="0.25">
      <c r="D138" s="37"/>
      <c r="G138" s="37"/>
    </row>
    <row r="139" spans="4:7" ht="28.5" customHeight="1" x14ac:dyDescent="0.25">
      <c r="D139" s="37"/>
      <c r="G139" s="37"/>
    </row>
    <row r="140" spans="4:7" ht="28.5" customHeight="1" x14ac:dyDescent="0.25">
      <c r="D140" s="37"/>
      <c r="G140" s="37"/>
    </row>
    <row r="141" spans="4:7" ht="28.5" customHeight="1" x14ac:dyDescent="0.25">
      <c r="D141" s="37"/>
      <c r="G141" s="37"/>
    </row>
    <row r="142" spans="4:7" ht="28.5" customHeight="1" x14ac:dyDescent="0.25">
      <c r="D142" s="37"/>
      <c r="G142" s="37"/>
    </row>
    <row r="143" spans="4:7" ht="28.5" customHeight="1" x14ac:dyDescent="0.25">
      <c r="D143" s="37"/>
      <c r="G143" s="37"/>
    </row>
    <row r="144" spans="4:7" ht="28.5" customHeight="1" x14ac:dyDescent="0.25">
      <c r="D144" s="37"/>
      <c r="G144" s="37"/>
    </row>
    <row r="145" spans="4:7" ht="28.5" customHeight="1" x14ac:dyDescent="0.25">
      <c r="D145" s="37"/>
      <c r="G145" s="37"/>
    </row>
    <row r="146" spans="4:7" ht="28.5" customHeight="1" x14ac:dyDescent="0.25">
      <c r="D146" s="37"/>
      <c r="G146" s="37"/>
    </row>
    <row r="147" spans="4:7" ht="28.5" customHeight="1" x14ac:dyDescent="0.25">
      <c r="D147" s="37"/>
      <c r="G147" s="37"/>
    </row>
    <row r="148" spans="4:7" ht="28.5" customHeight="1" x14ac:dyDescent="0.25">
      <c r="D148" s="37"/>
      <c r="G148" s="37"/>
    </row>
    <row r="149" spans="4:7" ht="28.5" customHeight="1" x14ac:dyDescent="0.25">
      <c r="D149" s="37"/>
      <c r="G149" s="37"/>
    </row>
    <row r="150" spans="4:7" ht="28.5" customHeight="1" x14ac:dyDescent="0.25">
      <c r="D150" s="37"/>
      <c r="G150" s="37"/>
    </row>
    <row r="151" spans="4:7" ht="28.5" customHeight="1" x14ac:dyDescent="0.25">
      <c r="D151" s="37"/>
      <c r="G151" s="37"/>
    </row>
    <row r="152" spans="4:7" ht="28.5" customHeight="1" x14ac:dyDescent="0.25">
      <c r="D152" s="37"/>
      <c r="G152" s="37"/>
    </row>
    <row r="153" spans="4:7" ht="28.5" customHeight="1" x14ac:dyDescent="0.25">
      <c r="D153" s="37"/>
      <c r="G153" s="37"/>
    </row>
    <row r="154" spans="4:7" ht="28.5" customHeight="1" x14ac:dyDescent="0.25">
      <c r="D154" s="37"/>
      <c r="G154" s="37"/>
    </row>
    <row r="155" spans="4:7" ht="28.5" customHeight="1" x14ac:dyDescent="0.25">
      <c r="D155" s="37"/>
      <c r="G155" s="37"/>
    </row>
    <row r="156" spans="4:7" ht="28.5" customHeight="1" x14ac:dyDescent="0.25">
      <c r="D156" s="37"/>
      <c r="G156" s="37"/>
    </row>
    <row r="157" spans="4:7" ht="28.5" customHeight="1" x14ac:dyDescent="0.25">
      <c r="D157" s="37"/>
      <c r="G157" s="37"/>
    </row>
    <row r="158" spans="4:7" ht="28.5" customHeight="1" x14ac:dyDescent="0.25">
      <c r="D158" s="37"/>
      <c r="G158" s="37"/>
    </row>
    <row r="159" spans="4:7" ht="28.5" customHeight="1" x14ac:dyDescent="0.25">
      <c r="D159" s="37"/>
      <c r="G159" s="37"/>
    </row>
    <row r="160" spans="4:7" ht="28.5" customHeight="1" x14ac:dyDescent="0.25">
      <c r="D160" s="37"/>
      <c r="G160" s="37"/>
    </row>
    <row r="161" spans="4:7" ht="28.5" customHeight="1" x14ac:dyDescent="0.25">
      <c r="D161" s="37"/>
      <c r="G161" s="37"/>
    </row>
    <row r="162" spans="4:7" ht="28.5" customHeight="1" x14ac:dyDescent="0.25">
      <c r="D162" s="37"/>
      <c r="G162" s="37"/>
    </row>
    <row r="163" spans="4:7" ht="28.5" customHeight="1" x14ac:dyDescent="0.25">
      <c r="D163" s="37"/>
      <c r="G163" s="37"/>
    </row>
    <row r="164" spans="4:7" ht="28.5" customHeight="1" x14ac:dyDescent="0.25">
      <c r="D164" s="37"/>
      <c r="G164" s="37"/>
    </row>
    <row r="165" spans="4:7" ht="28.5" customHeight="1" x14ac:dyDescent="0.25">
      <c r="D165" s="37"/>
      <c r="G165" s="37"/>
    </row>
    <row r="166" spans="4:7" ht="28.5" customHeight="1" x14ac:dyDescent="0.25">
      <c r="D166" s="37"/>
      <c r="G166" s="37"/>
    </row>
    <row r="167" spans="4:7" ht="28.5" customHeight="1" x14ac:dyDescent="0.25">
      <c r="D167" s="37"/>
      <c r="G167" s="37"/>
    </row>
    <row r="168" spans="4:7" ht="28.5" customHeight="1" x14ac:dyDescent="0.25">
      <c r="D168" s="37"/>
      <c r="G168" s="37"/>
    </row>
    <row r="169" spans="4:7" ht="28.5" customHeight="1" x14ac:dyDescent="0.25">
      <c r="D169" s="37"/>
      <c r="G169" s="37"/>
    </row>
    <row r="170" spans="4:7" ht="28.5" customHeight="1" x14ac:dyDescent="0.25">
      <c r="D170" s="37"/>
      <c r="G170" s="37"/>
    </row>
    <row r="171" spans="4:7" ht="28.5" customHeight="1" x14ac:dyDescent="0.25">
      <c r="D171" s="37"/>
      <c r="G171" s="37"/>
    </row>
    <row r="172" spans="4:7" ht="28.5" customHeight="1" x14ac:dyDescent="0.25">
      <c r="D172" s="37"/>
      <c r="G172" s="37"/>
    </row>
    <row r="173" spans="4:7" ht="28.5" customHeight="1" x14ac:dyDescent="0.25">
      <c r="D173" s="37"/>
      <c r="G173" s="37"/>
    </row>
    <row r="174" spans="4:7" ht="28.5" customHeight="1" x14ac:dyDescent="0.25">
      <c r="D174" s="37"/>
      <c r="G174" s="37"/>
    </row>
    <row r="175" spans="4:7" ht="28.5" customHeight="1" x14ac:dyDescent="0.25">
      <c r="D175" s="37"/>
      <c r="G175" s="37"/>
    </row>
    <row r="176" spans="4:7" ht="28.5" customHeight="1" x14ac:dyDescent="0.25">
      <c r="D176" s="37"/>
      <c r="G176" s="37"/>
    </row>
    <row r="177" spans="4:7" ht="28.5" customHeight="1" x14ac:dyDescent="0.25">
      <c r="D177" s="37"/>
      <c r="G177" s="37"/>
    </row>
    <row r="178" spans="4:7" ht="28.5" customHeight="1" x14ac:dyDescent="0.25">
      <c r="D178" s="37"/>
      <c r="G178" s="37"/>
    </row>
    <row r="179" spans="4:7" ht="28.5" customHeight="1" x14ac:dyDescent="0.25">
      <c r="D179" s="37"/>
      <c r="G179" s="37"/>
    </row>
    <row r="180" spans="4:7" ht="28.5" customHeight="1" x14ac:dyDescent="0.25">
      <c r="D180" s="37"/>
      <c r="G180" s="37"/>
    </row>
    <row r="181" spans="4:7" ht="28.5" customHeight="1" x14ac:dyDescent="0.25">
      <c r="D181" s="37"/>
      <c r="G181" s="37"/>
    </row>
    <row r="182" spans="4:7" ht="28.5" customHeight="1" x14ac:dyDescent="0.25">
      <c r="D182" s="37"/>
      <c r="G182" s="37"/>
    </row>
    <row r="183" spans="4:7" ht="28.5" customHeight="1" x14ac:dyDescent="0.25">
      <c r="D183" s="37"/>
      <c r="G183" s="37"/>
    </row>
    <row r="184" spans="4:7" ht="28.5" customHeight="1" x14ac:dyDescent="0.25">
      <c r="D184" s="37"/>
      <c r="G184" s="37"/>
    </row>
    <row r="185" spans="4:7" ht="28.5" customHeight="1" x14ac:dyDescent="0.25">
      <c r="D185" s="37"/>
      <c r="G185" s="37"/>
    </row>
    <row r="186" spans="4:7" ht="28.5" customHeight="1" x14ac:dyDescent="0.25">
      <c r="D186" s="37"/>
      <c r="G186" s="37"/>
    </row>
    <row r="187" spans="4:7" ht="28.5" customHeight="1" x14ac:dyDescent="0.25">
      <c r="D187" s="37"/>
      <c r="G187" s="37"/>
    </row>
    <row r="188" spans="4:7" ht="28.5" customHeight="1" x14ac:dyDescent="0.25">
      <c r="D188" s="37"/>
      <c r="G188" s="37"/>
    </row>
    <row r="189" spans="4:7" ht="28.5" customHeight="1" x14ac:dyDescent="0.25">
      <c r="D189" s="37"/>
      <c r="G189" s="37"/>
    </row>
    <row r="190" spans="4:7" ht="28.5" customHeight="1" x14ac:dyDescent="0.25">
      <c r="D190" s="37"/>
      <c r="G190" s="37"/>
    </row>
    <row r="191" spans="4:7" ht="28.5" customHeight="1" x14ac:dyDescent="0.25">
      <c r="D191" s="37"/>
      <c r="G191" s="37"/>
    </row>
    <row r="192" spans="4:7" ht="28.5" customHeight="1" x14ac:dyDescent="0.25">
      <c r="D192" s="37"/>
      <c r="G192" s="37"/>
    </row>
    <row r="193" spans="4:7" ht="28.5" customHeight="1" x14ac:dyDescent="0.25">
      <c r="D193" s="37"/>
      <c r="G193" s="37"/>
    </row>
    <row r="194" spans="4:7" ht="28.5" customHeight="1" x14ac:dyDescent="0.25">
      <c r="D194" s="37"/>
      <c r="G194" s="37"/>
    </row>
    <row r="195" spans="4:7" ht="28.5" customHeight="1" x14ac:dyDescent="0.25">
      <c r="D195" s="37"/>
      <c r="G195" s="37"/>
    </row>
    <row r="196" spans="4:7" ht="28.5" customHeight="1" x14ac:dyDescent="0.25">
      <c r="D196" s="37"/>
      <c r="G196" s="37"/>
    </row>
    <row r="197" spans="4:7" ht="28.5" customHeight="1" x14ac:dyDescent="0.25">
      <c r="D197" s="37"/>
      <c r="G197" s="37"/>
    </row>
    <row r="198" spans="4:7" ht="28.5" customHeight="1" x14ac:dyDescent="0.25">
      <c r="D198" s="37"/>
      <c r="G198" s="37"/>
    </row>
    <row r="199" spans="4:7" ht="28.5" customHeight="1" x14ac:dyDescent="0.25">
      <c r="D199" s="37"/>
      <c r="G199" s="37"/>
    </row>
    <row r="200" spans="4:7" ht="28.5" customHeight="1" x14ac:dyDescent="0.25">
      <c r="D200" s="37"/>
      <c r="G200" s="37"/>
    </row>
    <row r="201" spans="4:7" ht="28.5" customHeight="1" x14ac:dyDescent="0.25">
      <c r="D201" s="37"/>
      <c r="G201" s="37"/>
    </row>
    <row r="202" spans="4:7" ht="28.5" customHeight="1" x14ac:dyDescent="0.25">
      <c r="D202" s="37"/>
      <c r="G202" s="37"/>
    </row>
    <row r="203" spans="4:7" ht="28.5" customHeight="1" x14ac:dyDescent="0.25">
      <c r="D203" s="37"/>
      <c r="G203" s="37"/>
    </row>
    <row r="204" spans="4:7" ht="28.5" customHeight="1" x14ac:dyDescent="0.25">
      <c r="D204" s="37"/>
      <c r="G204" s="37"/>
    </row>
    <row r="205" spans="4:7" ht="28.5" customHeight="1" x14ac:dyDescent="0.25">
      <c r="D205" s="37"/>
      <c r="G205" s="37"/>
    </row>
    <row r="206" spans="4:7" ht="28.5" customHeight="1" x14ac:dyDescent="0.25">
      <c r="D206" s="37"/>
      <c r="G206" s="37"/>
    </row>
    <row r="207" spans="4:7" ht="28.5" customHeight="1" x14ac:dyDescent="0.25">
      <c r="D207" s="37"/>
      <c r="G207" s="37"/>
    </row>
    <row r="208" spans="4:7" ht="28.5" customHeight="1" x14ac:dyDescent="0.25">
      <c r="D208" s="37"/>
      <c r="G208" s="37"/>
    </row>
    <row r="209" spans="4:7" ht="28.5" customHeight="1" x14ac:dyDescent="0.25">
      <c r="D209" s="37"/>
      <c r="G209" s="37"/>
    </row>
    <row r="210" spans="4:7" ht="28.5" customHeight="1" x14ac:dyDescent="0.25">
      <c r="D210" s="37"/>
      <c r="G210" s="37"/>
    </row>
    <row r="211" spans="4:7" ht="28.5" customHeight="1" x14ac:dyDescent="0.25">
      <c r="D211" s="37"/>
      <c r="G211" s="37"/>
    </row>
    <row r="212" spans="4:7" ht="28.5" customHeight="1" x14ac:dyDescent="0.25">
      <c r="D212" s="37"/>
      <c r="G212" s="37"/>
    </row>
    <row r="213" spans="4:7" ht="28.5" customHeight="1" x14ac:dyDescent="0.25">
      <c r="D213" s="37"/>
      <c r="G213" s="37"/>
    </row>
    <row r="214" spans="4:7" ht="28.5" customHeight="1" x14ac:dyDescent="0.25">
      <c r="D214" s="37"/>
      <c r="G214" s="37"/>
    </row>
    <row r="215" spans="4:7" ht="28.5" customHeight="1" x14ac:dyDescent="0.25">
      <c r="D215" s="37"/>
      <c r="G215" s="37"/>
    </row>
    <row r="216" spans="4:7" ht="28.5" customHeight="1" x14ac:dyDescent="0.25">
      <c r="D216" s="37"/>
      <c r="G216" s="37"/>
    </row>
    <row r="217" spans="4:7" ht="28.5" customHeight="1" x14ac:dyDescent="0.25">
      <c r="D217" s="37"/>
      <c r="G217" s="37"/>
    </row>
    <row r="218" spans="4:7" ht="28.5" customHeight="1" x14ac:dyDescent="0.25">
      <c r="D218" s="37"/>
      <c r="G218" s="37"/>
    </row>
    <row r="219" spans="4:7" ht="28.5" customHeight="1" x14ac:dyDescent="0.25">
      <c r="D219" s="37"/>
      <c r="G219" s="37"/>
    </row>
    <row r="220" spans="4:7" ht="28.5" customHeight="1" x14ac:dyDescent="0.25">
      <c r="D220" s="37"/>
      <c r="G220" s="37"/>
    </row>
    <row r="221" spans="4:7" ht="28.5" customHeight="1" x14ac:dyDescent="0.25">
      <c r="D221" s="37"/>
      <c r="G221" s="37"/>
    </row>
    <row r="222" spans="4:7" ht="28.5" customHeight="1" x14ac:dyDescent="0.25">
      <c r="D222" s="37"/>
      <c r="G222" s="37"/>
    </row>
    <row r="223" spans="4:7" ht="28.5" customHeight="1" x14ac:dyDescent="0.25">
      <c r="D223" s="37"/>
      <c r="G223" s="37"/>
    </row>
    <row r="224" spans="4:7" ht="28.5" customHeight="1" x14ac:dyDescent="0.25">
      <c r="D224" s="37"/>
      <c r="G224" s="37"/>
    </row>
    <row r="225" spans="4:4" ht="28.5" customHeight="1" x14ac:dyDescent="0.25">
      <c r="D225" s="37"/>
    </row>
    <row r="226" spans="4:4" ht="28.5" customHeight="1" x14ac:dyDescent="0.25">
      <c r="D226" s="37"/>
    </row>
    <row r="227" spans="4:4" ht="28.5" customHeight="1" x14ac:dyDescent="0.25">
      <c r="D227" s="37"/>
    </row>
    <row r="228" spans="4:4" ht="28.5" customHeight="1" x14ac:dyDescent="0.25">
      <c r="D228" s="37"/>
    </row>
    <row r="229" spans="4:4" ht="28.5" customHeight="1" x14ac:dyDescent="0.25">
      <c r="D229" s="37"/>
    </row>
    <row r="230" spans="4:4" ht="28.5" customHeight="1" x14ac:dyDescent="0.25">
      <c r="D230" s="37"/>
    </row>
    <row r="231" spans="4:4" ht="28.5" customHeight="1" x14ac:dyDescent="0.25">
      <c r="D231" s="37"/>
    </row>
    <row r="232" spans="4:4" ht="28.5" customHeight="1" x14ac:dyDescent="0.25">
      <c r="D232" s="37"/>
    </row>
    <row r="233" spans="4:4" ht="28.5" customHeight="1" x14ac:dyDescent="0.25">
      <c r="D233" s="37"/>
    </row>
    <row r="234" spans="4:4" ht="28.5" customHeight="1" x14ac:dyDescent="0.25">
      <c r="D234" s="37"/>
    </row>
    <row r="235" spans="4:4" ht="28.5" customHeight="1" x14ac:dyDescent="0.25">
      <c r="D235" s="37"/>
    </row>
    <row r="236" spans="4:4" ht="28.5" customHeight="1" x14ac:dyDescent="0.25">
      <c r="D236" s="37"/>
    </row>
    <row r="237" spans="4:4" ht="28.5" customHeight="1" x14ac:dyDescent="0.25">
      <c r="D237" s="37"/>
    </row>
    <row r="238" spans="4:4" ht="28.5" customHeight="1" x14ac:dyDescent="0.25">
      <c r="D238" s="37"/>
    </row>
    <row r="239" spans="4:4" ht="28.5" customHeight="1" x14ac:dyDescent="0.25">
      <c r="D239" s="37"/>
    </row>
    <row r="240" spans="4:4" ht="28.5" customHeight="1" x14ac:dyDescent="0.25">
      <c r="D240" s="37"/>
    </row>
    <row r="241" spans="4:4" ht="28.5" customHeight="1" x14ac:dyDescent="0.25">
      <c r="D241" s="37"/>
    </row>
    <row r="242" spans="4:4" ht="28.5" customHeight="1" x14ac:dyDescent="0.25">
      <c r="D242" s="37"/>
    </row>
    <row r="243" spans="4:4" ht="28.5" customHeight="1" x14ac:dyDescent="0.25">
      <c r="D243" s="37"/>
    </row>
    <row r="244" spans="4:4" ht="28.5" customHeight="1" x14ac:dyDescent="0.25">
      <c r="D244" s="37"/>
    </row>
    <row r="245" spans="4:4" ht="28.5" customHeight="1" x14ac:dyDescent="0.25">
      <c r="D245" s="37"/>
    </row>
    <row r="246" spans="4:4" ht="28.5" customHeight="1" x14ac:dyDescent="0.25">
      <c r="D246" s="37"/>
    </row>
    <row r="247" spans="4:4" ht="28.5" customHeight="1" x14ac:dyDescent="0.25">
      <c r="D247" s="37"/>
    </row>
    <row r="248" spans="4:4" ht="28.5" customHeight="1" x14ac:dyDescent="0.25">
      <c r="D248" s="37"/>
    </row>
    <row r="249" spans="4:4" ht="28.5" customHeight="1" x14ac:dyDescent="0.25">
      <c r="D249" s="37"/>
    </row>
    <row r="250" spans="4:4" ht="28.5" customHeight="1" x14ac:dyDescent="0.25">
      <c r="D250" s="37"/>
    </row>
    <row r="251" spans="4:4" ht="28.5" customHeight="1" x14ac:dyDescent="0.25">
      <c r="D251" s="37"/>
    </row>
    <row r="252" spans="4:4" ht="28.5" customHeight="1" x14ac:dyDescent="0.25">
      <c r="D252" s="37"/>
    </row>
    <row r="253" spans="4:4" ht="28.5" customHeight="1" x14ac:dyDescent="0.25">
      <c r="D253" s="37"/>
    </row>
    <row r="254" spans="4:4" ht="28.5" customHeight="1" x14ac:dyDescent="0.25">
      <c r="D254" s="37"/>
    </row>
    <row r="255" spans="4:4" ht="28.5" customHeight="1" x14ac:dyDescent="0.25">
      <c r="D255" s="37"/>
    </row>
    <row r="256" spans="4:4" ht="28.5" customHeight="1" x14ac:dyDescent="0.25">
      <c r="D256" s="37"/>
    </row>
    <row r="257" spans="4:4" ht="28.5" customHeight="1" x14ac:dyDescent="0.25">
      <c r="D257" s="37"/>
    </row>
    <row r="258" spans="4:4" ht="28.5" customHeight="1" x14ac:dyDescent="0.25">
      <c r="D258" s="37"/>
    </row>
    <row r="259" spans="4:4" ht="28.5" customHeight="1" x14ac:dyDescent="0.25">
      <c r="D259" s="37"/>
    </row>
    <row r="260" spans="4:4" ht="28.5" customHeight="1" x14ac:dyDescent="0.25">
      <c r="D260" s="37"/>
    </row>
    <row r="261" spans="4:4" ht="28.5" customHeight="1" x14ac:dyDescent="0.25">
      <c r="D261" s="37"/>
    </row>
    <row r="262" spans="4:4" ht="28.5" customHeight="1" x14ac:dyDescent="0.25">
      <c r="D262" s="37"/>
    </row>
    <row r="263" spans="4:4" ht="28.5" customHeight="1" x14ac:dyDescent="0.25">
      <c r="D263" s="37"/>
    </row>
    <row r="264" spans="4:4" ht="28.5" customHeight="1" x14ac:dyDescent="0.25">
      <c r="D264" s="37"/>
    </row>
    <row r="265" spans="4:4" ht="28.5" customHeight="1" x14ac:dyDescent="0.25">
      <c r="D265" s="37"/>
    </row>
    <row r="266" spans="4:4" ht="28.5" customHeight="1" x14ac:dyDescent="0.25">
      <c r="D266" s="37"/>
    </row>
    <row r="267" spans="4:4" ht="28.5" customHeight="1" x14ac:dyDescent="0.25">
      <c r="D267" s="37"/>
    </row>
    <row r="268" spans="4:4" ht="28.5" customHeight="1" x14ac:dyDescent="0.25">
      <c r="D268" s="37"/>
    </row>
    <row r="269" spans="4:4" ht="28.5" customHeight="1" x14ac:dyDescent="0.25">
      <c r="D269" s="37"/>
    </row>
    <row r="270" spans="4:4" ht="28.5" customHeight="1" x14ac:dyDescent="0.25">
      <c r="D270" s="37"/>
    </row>
    <row r="271" spans="4:4" ht="28.5" customHeight="1" x14ac:dyDescent="0.25">
      <c r="D271" s="37"/>
    </row>
    <row r="272" spans="4:4" ht="28.5" customHeight="1" x14ac:dyDescent="0.25">
      <c r="D272" s="37"/>
    </row>
    <row r="273" spans="4:4" ht="28.5" customHeight="1" x14ac:dyDescent="0.25">
      <c r="D273" s="37"/>
    </row>
    <row r="274" spans="4:4" ht="28.5" customHeight="1" x14ac:dyDescent="0.25">
      <c r="D274" s="37"/>
    </row>
    <row r="275" spans="4:4" ht="28.5" customHeight="1" x14ac:dyDescent="0.25">
      <c r="D275" s="37"/>
    </row>
    <row r="276" spans="4:4" ht="28.5" customHeight="1" x14ac:dyDescent="0.25">
      <c r="D276" s="37"/>
    </row>
    <row r="277" spans="4:4" ht="28.5" customHeight="1" x14ac:dyDescent="0.25">
      <c r="D277" s="37"/>
    </row>
    <row r="278" spans="4:4" ht="28.5" customHeight="1" x14ac:dyDescent="0.25">
      <c r="D278" s="37"/>
    </row>
    <row r="279" spans="4:4" ht="28.5" customHeight="1" x14ac:dyDescent="0.25">
      <c r="D279" s="37"/>
    </row>
    <row r="280" spans="4:4" ht="28.5" customHeight="1" x14ac:dyDescent="0.25">
      <c r="D280" s="37"/>
    </row>
    <row r="281" spans="4:4" ht="28.5" customHeight="1" x14ac:dyDescent="0.25">
      <c r="D281" s="37"/>
    </row>
    <row r="282" spans="4:4" ht="28.5" customHeight="1" x14ac:dyDescent="0.25">
      <c r="D282" s="37"/>
    </row>
    <row r="283" spans="4:4" ht="28.5" customHeight="1" x14ac:dyDescent="0.25">
      <c r="D283" s="37"/>
    </row>
    <row r="284" spans="4:4" ht="28.5" customHeight="1" x14ac:dyDescent="0.25">
      <c r="D284" s="37"/>
    </row>
    <row r="285" spans="4:4" ht="28.5" customHeight="1" x14ac:dyDescent="0.25">
      <c r="D285" s="37"/>
    </row>
    <row r="286" spans="4:4" ht="28.5" customHeight="1" x14ac:dyDescent="0.25">
      <c r="D286" s="37"/>
    </row>
    <row r="287" spans="4:4" ht="28.5" customHeight="1" x14ac:dyDescent="0.25">
      <c r="D287" s="37"/>
    </row>
    <row r="288" spans="4:4" ht="28.5" customHeight="1" x14ac:dyDescent="0.25">
      <c r="D288" s="37"/>
    </row>
    <row r="289" spans="4:4" ht="28.5" customHeight="1" x14ac:dyDescent="0.25">
      <c r="D289" s="37"/>
    </row>
    <row r="290" spans="4:4" ht="28.5" customHeight="1" x14ac:dyDescent="0.25">
      <c r="D290" s="37"/>
    </row>
    <row r="291" spans="4:4" ht="28.5" customHeight="1" x14ac:dyDescent="0.25">
      <c r="D291" s="37"/>
    </row>
    <row r="292" spans="4:4" ht="28.5" customHeight="1" x14ac:dyDescent="0.25">
      <c r="D292" s="37"/>
    </row>
    <row r="293" spans="4:4" ht="28.5" customHeight="1" x14ac:dyDescent="0.25">
      <c r="D293" s="37"/>
    </row>
    <row r="294" spans="4:4" ht="28.5" customHeight="1" x14ac:dyDescent="0.25">
      <c r="D294" s="37"/>
    </row>
    <row r="295" spans="4:4" ht="28.5" customHeight="1" x14ac:dyDescent="0.25">
      <c r="D295" s="37"/>
    </row>
    <row r="296" spans="4:4" ht="28.5" customHeight="1" x14ac:dyDescent="0.25">
      <c r="D296" s="37"/>
    </row>
    <row r="297" spans="4:4" ht="28.5" customHeight="1" x14ac:dyDescent="0.25">
      <c r="D297" s="37"/>
    </row>
    <row r="298" spans="4:4" ht="28.5" customHeight="1" x14ac:dyDescent="0.25">
      <c r="D298" s="37"/>
    </row>
    <row r="299" spans="4:4" ht="28.5" customHeight="1" x14ac:dyDescent="0.25">
      <c r="D299" s="37"/>
    </row>
    <row r="300" spans="4:4" ht="28.5" customHeight="1" x14ac:dyDescent="0.25">
      <c r="D300" s="37"/>
    </row>
    <row r="301" spans="4:4" ht="28.5" customHeight="1" x14ac:dyDescent="0.25">
      <c r="D301" s="37"/>
    </row>
    <row r="302" spans="4:4" ht="28.5" customHeight="1" x14ac:dyDescent="0.25">
      <c r="D302" s="37"/>
    </row>
    <row r="303" spans="4:4" ht="28.5" customHeight="1" x14ac:dyDescent="0.25">
      <c r="D303" s="37"/>
    </row>
    <row r="304" spans="4:4" ht="28.5" customHeight="1" x14ac:dyDescent="0.25">
      <c r="D304" s="37"/>
    </row>
    <row r="305" spans="4:4" ht="28.5" customHeight="1" x14ac:dyDescent="0.25">
      <c r="D305" s="37"/>
    </row>
    <row r="306" spans="4:4" ht="28.5" customHeight="1" x14ac:dyDescent="0.25">
      <c r="D306" s="37"/>
    </row>
    <row r="307" spans="4:4" ht="28.5" customHeight="1" x14ac:dyDescent="0.25">
      <c r="D307" s="37"/>
    </row>
    <row r="308" spans="4:4" ht="28.5" customHeight="1" x14ac:dyDescent="0.25">
      <c r="D308" s="37"/>
    </row>
    <row r="309" spans="4:4" ht="28.5" customHeight="1" x14ac:dyDescent="0.25">
      <c r="D309" s="37"/>
    </row>
    <row r="310" spans="4:4" ht="28.5" customHeight="1" x14ac:dyDescent="0.25">
      <c r="D310" s="37"/>
    </row>
    <row r="311" spans="4:4" ht="28.5" customHeight="1" x14ac:dyDescent="0.25">
      <c r="D311" s="37"/>
    </row>
    <row r="312" spans="4:4" ht="28.5" customHeight="1" x14ac:dyDescent="0.25">
      <c r="D312" s="37"/>
    </row>
    <row r="313" spans="4:4" ht="28.5" customHeight="1" x14ac:dyDescent="0.25">
      <c r="D313" s="37"/>
    </row>
    <row r="314" spans="4:4" ht="28.5" customHeight="1" x14ac:dyDescent="0.25">
      <c r="D314" s="37"/>
    </row>
    <row r="315" spans="4:4" ht="28.5" customHeight="1" x14ac:dyDescent="0.25">
      <c r="D315" s="37"/>
    </row>
    <row r="316" spans="4:4" ht="28.5" customHeight="1" x14ac:dyDescent="0.25">
      <c r="D316" s="37"/>
    </row>
    <row r="317" spans="4:4" ht="28.5" customHeight="1" x14ac:dyDescent="0.25">
      <c r="D317" s="37"/>
    </row>
    <row r="318" spans="4:4" ht="28.5" customHeight="1" x14ac:dyDescent="0.25">
      <c r="D318" s="37"/>
    </row>
    <row r="319" spans="4:4" ht="28.5" customHeight="1" x14ac:dyDescent="0.25">
      <c r="D319" s="37"/>
    </row>
    <row r="320" spans="4:4" ht="28.5" customHeight="1" x14ac:dyDescent="0.25">
      <c r="D320" s="37"/>
    </row>
    <row r="321" spans="4:4" ht="28.5" customHeight="1" x14ac:dyDescent="0.25">
      <c r="D321" s="37"/>
    </row>
    <row r="322" spans="4:4" ht="28.5" customHeight="1" x14ac:dyDescent="0.25">
      <c r="D322" s="37"/>
    </row>
    <row r="323" spans="4:4" ht="28.5" customHeight="1" x14ac:dyDescent="0.25">
      <c r="D323" s="37"/>
    </row>
    <row r="324" spans="4:4" ht="28.5" customHeight="1" x14ac:dyDescent="0.25">
      <c r="D324" s="37"/>
    </row>
    <row r="325" spans="4:4" ht="28.5" customHeight="1" x14ac:dyDescent="0.25">
      <c r="D325" s="37"/>
    </row>
    <row r="326" spans="4:4" ht="28.5" customHeight="1" x14ac:dyDescent="0.25">
      <c r="D326" s="37"/>
    </row>
    <row r="327" spans="4:4" ht="28.5" customHeight="1" x14ac:dyDescent="0.25">
      <c r="D327" s="37"/>
    </row>
    <row r="328" spans="4:4" ht="28.5" customHeight="1" x14ac:dyDescent="0.25">
      <c r="D328" s="37"/>
    </row>
    <row r="329" spans="4:4" ht="28.5" customHeight="1" x14ac:dyDescent="0.25">
      <c r="D329" s="37"/>
    </row>
    <row r="330" spans="4:4" ht="28.5" customHeight="1" x14ac:dyDescent="0.25">
      <c r="D330" s="37"/>
    </row>
    <row r="331" spans="4:4" ht="28.5" customHeight="1" x14ac:dyDescent="0.25">
      <c r="D331" s="37"/>
    </row>
    <row r="332" spans="4:4" ht="28.5" customHeight="1" x14ac:dyDescent="0.25">
      <c r="D332" s="37"/>
    </row>
    <row r="333" spans="4:4" ht="28.5" customHeight="1" x14ac:dyDescent="0.25">
      <c r="D333" s="37"/>
    </row>
    <row r="334" spans="4:4" ht="28.5" customHeight="1" x14ac:dyDescent="0.25">
      <c r="D334" s="37"/>
    </row>
    <row r="335" spans="4:4" ht="28.5" customHeight="1" x14ac:dyDescent="0.25">
      <c r="D335" s="37"/>
    </row>
    <row r="336" spans="4:4" ht="28.5" customHeight="1" x14ac:dyDescent="0.25">
      <c r="D336" s="37"/>
    </row>
    <row r="337" spans="4:4" ht="28.5" customHeight="1" x14ac:dyDescent="0.25">
      <c r="D337" s="37"/>
    </row>
    <row r="338" spans="4:4" ht="28.5" customHeight="1" x14ac:dyDescent="0.25">
      <c r="D338" s="37"/>
    </row>
    <row r="339" spans="4:4" ht="28.5" customHeight="1" x14ac:dyDescent="0.25">
      <c r="D339" s="37"/>
    </row>
    <row r="340" spans="4:4" ht="28.5" customHeight="1" x14ac:dyDescent="0.25">
      <c r="D340" s="37"/>
    </row>
    <row r="341" spans="4:4" ht="28.5" customHeight="1" x14ac:dyDescent="0.25">
      <c r="D341" s="37"/>
    </row>
    <row r="342" spans="4:4" ht="28.5" customHeight="1" x14ac:dyDescent="0.25">
      <c r="D342" s="37"/>
    </row>
    <row r="343" spans="4:4" ht="28.5" customHeight="1" x14ac:dyDescent="0.25">
      <c r="D343" s="37"/>
    </row>
    <row r="344" spans="4:4" ht="28.5" customHeight="1" x14ac:dyDescent="0.25">
      <c r="D344" s="37"/>
    </row>
    <row r="345" spans="4:4" ht="28.5" customHeight="1" x14ac:dyDescent="0.25">
      <c r="D345" s="37"/>
    </row>
    <row r="346" spans="4:4" ht="28.5" customHeight="1" x14ac:dyDescent="0.25">
      <c r="D346" s="37"/>
    </row>
    <row r="347" spans="4:4" ht="28.5" customHeight="1" x14ac:dyDescent="0.25">
      <c r="D347" s="37"/>
    </row>
    <row r="348" spans="4:4" ht="28.5" customHeight="1" x14ac:dyDescent="0.25">
      <c r="D348" s="37"/>
    </row>
    <row r="349" spans="4:4" ht="28.5" customHeight="1" x14ac:dyDescent="0.25">
      <c r="D349" s="37"/>
    </row>
    <row r="350" spans="4:4" ht="28.5" customHeight="1" x14ac:dyDescent="0.25">
      <c r="D350" s="37"/>
    </row>
    <row r="351" spans="4:4" ht="28.5" customHeight="1" x14ac:dyDescent="0.25">
      <c r="D351" s="37"/>
    </row>
    <row r="352" spans="4:4" ht="28.5" customHeight="1" x14ac:dyDescent="0.25">
      <c r="D352" s="37"/>
    </row>
    <row r="353" spans="4:4" ht="28.5" customHeight="1" x14ac:dyDescent="0.25">
      <c r="D353" s="37"/>
    </row>
  </sheetData>
  <mergeCells count="8">
    <mergeCell ref="A1:H1"/>
    <mergeCell ref="A3:H3"/>
    <mergeCell ref="A4:H4"/>
    <mergeCell ref="A5:A6"/>
    <mergeCell ref="G5:G6"/>
    <mergeCell ref="H5:H6"/>
    <mergeCell ref="C5:F5"/>
    <mergeCell ref="A2:H2"/>
  </mergeCells>
  <phoneticPr fontId="18" type="noConversion"/>
  <pageMargins left="0.99" right="0.74" top="0.73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workbookViewId="0">
      <selection activeCell="J47" sqref="J47"/>
    </sheetView>
  </sheetViews>
  <sheetFormatPr defaultRowHeight="27" customHeight="1" x14ac:dyDescent="0.25"/>
  <cols>
    <col min="1" max="1" width="21" style="92" customWidth="1"/>
    <col min="2" max="3" width="12.85546875" style="92" hidden="1" customWidth="1"/>
    <col min="4" max="4" width="12.85546875" style="92" customWidth="1"/>
    <col min="5" max="6" width="12.7109375" style="92" customWidth="1"/>
    <col min="7" max="7" width="12.140625" style="92" customWidth="1"/>
    <col min="8" max="8" width="12.7109375" style="92" customWidth="1"/>
    <col min="9" max="9" width="8.42578125" style="92" customWidth="1"/>
    <col min="10" max="10" width="12.42578125" style="92" hidden="1" customWidth="1"/>
    <col min="11" max="16384" width="9.140625" style="92"/>
  </cols>
  <sheetData>
    <row r="1" spans="1:10" ht="27" customHeight="1" x14ac:dyDescent="0.3">
      <c r="A1" s="170" t="s">
        <v>235</v>
      </c>
      <c r="B1" s="170"/>
      <c r="C1" s="170"/>
      <c r="D1" s="170"/>
      <c r="E1" s="170"/>
      <c r="F1" s="170"/>
      <c r="G1" s="170"/>
      <c r="H1" s="170"/>
    </row>
    <row r="2" spans="1:10" ht="15.75" customHeight="1" x14ac:dyDescent="0.3">
      <c r="A2" s="170"/>
      <c r="B2" s="170"/>
      <c r="C2" s="170"/>
      <c r="D2" s="170"/>
      <c r="E2" s="170"/>
      <c r="F2" s="170"/>
      <c r="G2" s="170"/>
      <c r="H2" s="170"/>
    </row>
    <row r="3" spans="1:10" ht="27" customHeight="1" x14ac:dyDescent="0.25">
      <c r="A3" s="168"/>
      <c r="B3" s="169"/>
      <c r="C3" s="169"/>
      <c r="D3" s="169"/>
      <c r="E3" s="169"/>
      <c r="F3" s="169"/>
      <c r="G3" s="169"/>
      <c r="H3" s="168"/>
    </row>
    <row r="4" spans="1:10" ht="18.75" customHeight="1" x14ac:dyDescent="0.25">
      <c r="A4" s="171"/>
      <c r="B4" s="106" t="s">
        <v>0</v>
      </c>
      <c r="C4" s="175" t="s">
        <v>147</v>
      </c>
      <c r="D4" s="183"/>
      <c r="E4" s="176"/>
      <c r="F4" s="177"/>
      <c r="G4" s="184" t="s">
        <v>200</v>
      </c>
      <c r="H4" s="186" t="s">
        <v>201</v>
      </c>
    </row>
    <row r="5" spans="1:10" ht="56.25" customHeight="1" x14ac:dyDescent="0.25">
      <c r="A5" s="182"/>
      <c r="B5" s="107"/>
      <c r="C5" s="95" t="s">
        <v>129</v>
      </c>
      <c r="D5" s="95" t="s">
        <v>129</v>
      </c>
      <c r="E5" s="95" t="s">
        <v>232</v>
      </c>
      <c r="F5" s="95" t="s">
        <v>199</v>
      </c>
      <c r="G5" s="185"/>
      <c r="H5" s="187"/>
    </row>
    <row r="6" spans="1:10" ht="23.25" customHeight="1" x14ac:dyDescent="0.25">
      <c r="A6" s="96" t="s">
        <v>136</v>
      </c>
      <c r="B6" s="108">
        <v>358436.23800000001</v>
      </c>
      <c r="C6" s="109">
        <f>SUM(C7:C33)</f>
        <v>358436.2</v>
      </c>
      <c r="D6" s="109">
        <f>SUM(D7:D33)</f>
        <v>13430.599999999999</v>
      </c>
      <c r="E6" s="109">
        <v>107.7</v>
      </c>
      <c r="F6" s="99">
        <f>SUM(F7:F33)</f>
        <v>99.999999999999972</v>
      </c>
      <c r="G6" s="110">
        <v>22.3</v>
      </c>
      <c r="H6" s="110">
        <v>0.3</v>
      </c>
    </row>
    <row r="7" spans="1:10" ht="35.25" customHeight="1" x14ac:dyDescent="0.25">
      <c r="A7" s="111" t="s">
        <v>3</v>
      </c>
      <c r="B7" s="101">
        <v>4737.7809999999999</v>
      </c>
      <c r="C7" s="86">
        <f t="shared" ref="C7:C33" si="0">ROUND(B7,1)</f>
        <v>4737.8</v>
      </c>
      <c r="D7" s="86">
        <v>1039.0999999999999</v>
      </c>
      <c r="E7" s="86">
        <v>133.69999999999999</v>
      </c>
      <c r="F7" s="86">
        <v>7.7</v>
      </c>
      <c r="G7" s="112">
        <v>39.799999999999997</v>
      </c>
      <c r="H7" s="112">
        <v>0.5</v>
      </c>
      <c r="J7" s="92">
        <f>B7/B$6*100</f>
        <v>1.3217918552085686</v>
      </c>
    </row>
    <row r="8" spans="1:10" ht="18.95" customHeight="1" x14ac:dyDescent="0.25">
      <c r="A8" s="111" t="s">
        <v>4</v>
      </c>
      <c r="B8" s="101">
        <v>7595.723</v>
      </c>
      <c r="C8" s="86">
        <f t="shared" si="0"/>
        <v>7595.7</v>
      </c>
      <c r="D8" s="86">
        <v>120.6</v>
      </c>
      <c r="E8" s="86">
        <v>132.6</v>
      </c>
      <c r="F8" s="86">
        <v>0.9</v>
      </c>
      <c r="G8" s="112">
        <v>4.5999999999999996</v>
      </c>
      <c r="H8" s="112">
        <v>0.1</v>
      </c>
      <c r="J8" s="92">
        <f t="shared" ref="J8:J33" si="1">B8/B$6*100</f>
        <v>2.1191280888290094</v>
      </c>
    </row>
    <row r="9" spans="1:10" ht="18.95" customHeight="1" x14ac:dyDescent="0.25">
      <c r="A9" s="111" t="s">
        <v>5</v>
      </c>
      <c r="B9" s="101">
        <v>899.60199999999998</v>
      </c>
      <c r="C9" s="86">
        <f t="shared" si="0"/>
        <v>899.6</v>
      </c>
      <c r="D9" s="86">
        <v>166.9</v>
      </c>
      <c r="E9" s="86">
        <v>109.3</v>
      </c>
      <c r="F9" s="86">
        <v>1.2</v>
      </c>
      <c r="G9" s="112">
        <v>8.3000000000000007</v>
      </c>
      <c r="H9" s="112">
        <v>0.2</v>
      </c>
      <c r="J9" s="92">
        <f t="shared" si="1"/>
        <v>0.25097964564620834</v>
      </c>
    </row>
    <row r="10" spans="1:10" ht="18.95" customHeight="1" x14ac:dyDescent="0.25">
      <c r="A10" s="111" t="s">
        <v>6</v>
      </c>
      <c r="B10" s="101">
        <v>57882.389000000003</v>
      </c>
      <c r="C10" s="86">
        <f t="shared" si="0"/>
        <v>57882.400000000001</v>
      </c>
      <c r="D10" s="86">
        <v>7091.8</v>
      </c>
      <c r="E10" s="86">
        <v>116.6</v>
      </c>
      <c r="F10" s="86">
        <v>52.8</v>
      </c>
      <c r="G10" s="112">
        <v>222.2</v>
      </c>
      <c r="H10" s="112">
        <v>2.1</v>
      </c>
      <c r="J10" s="92">
        <f t="shared" si="1"/>
        <v>16.148587353491862</v>
      </c>
    </row>
    <row r="11" spans="1:10" ht="18.95" customHeight="1" x14ac:dyDescent="0.25">
      <c r="A11" s="111" t="s">
        <v>7</v>
      </c>
      <c r="B11" s="101">
        <v>94575.986999999994</v>
      </c>
      <c r="C11" s="86">
        <f t="shared" si="0"/>
        <v>94576</v>
      </c>
      <c r="D11" s="86">
        <v>1575.7</v>
      </c>
      <c r="E11" s="86">
        <v>99.6</v>
      </c>
      <c r="F11" s="86">
        <v>11.7</v>
      </c>
      <c r="G11" s="112">
        <v>59.4</v>
      </c>
      <c r="H11" s="112">
        <v>0.4</v>
      </c>
      <c r="J11" s="92">
        <f t="shared" si="1"/>
        <v>26.385721356667062</v>
      </c>
    </row>
    <row r="12" spans="1:10" ht="18.95" customHeight="1" x14ac:dyDescent="0.25">
      <c r="A12" s="111" t="s">
        <v>8</v>
      </c>
      <c r="B12" s="101">
        <v>2199.2069999999999</v>
      </c>
      <c r="C12" s="86">
        <f t="shared" si="0"/>
        <v>2199.1999999999998</v>
      </c>
      <c r="D12" s="86">
        <v>55.3</v>
      </c>
      <c r="E12" s="86">
        <v>95.4</v>
      </c>
      <c r="F12" s="86">
        <v>0.4</v>
      </c>
      <c r="G12" s="112">
        <v>1.9</v>
      </c>
      <c r="H12" s="112">
        <v>0</v>
      </c>
      <c r="J12" s="92">
        <f t="shared" si="1"/>
        <v>0.61355598760636465</v>
      </c>
    </row>
    <row r="13" spans="1:10" ht="18.95" customHeight="1" x14ac:dyDescent="0.25">
      <c r="A13" s="111" t="s">
        <v>9</v>
      </c>
      <c r="B13" s="101">
        <v>2531.721</v>
      </c>
      <c r="C13" s="86">
        <f t="shared" si="0"/>
        <v>2531.6999999999998</v>
      </c>
      <c r="D13" s="86">
        <v>11.7</v>
      </c>
      <c r="E13" s="86">
        <v>71.099999999999994</v>
      </c>
      <c r="F13" s="86">
        <v>0.1</v>
      </c>
      <c r="G13" s="112">
        <v>0.9</v>
      </c>
      <c r="H13" s="112">
        <v>0</v>
      </c>
      <c r="J13" s="92">
        <f t="shared" si="1"/>
        <v>0.70632395154197547</v>
      </c>
    </row>
    <row r="14" spans="1:10" ht="18.95" customHeight="1" x14ac:dyDescent="0.25">
      <c r="A14" s="111" t="s">
        <v>10</v>
      </c>
      <c r="B14" s="101">
        <v>23059.811000000002</v>
      </c>
      <c r="C14" s="86">
        <f t="shared" si="0"/>
        <v>23059.8</v>
      </c>
      <c r="D14" s="86">
        <v>132</v>
      </c>
      <c r="E14" s="86">
        <v>128.1</v>
      </c>
      <c r="F14" s="86">
        <v>1</v>
      </c>
      <c r="G14" s="112">
        <v>4.9000000000000004</v>
      </c>
      <c r="H14" s="112">
        <v>0.1</v>
      </c>
      <c r="J14" s="92">
        <f t="shared" si="1"/>
        <v>6.4334485621958803</v>
      </c>
    </row>
    <row r="15" spans="1:10" ht="18.95" customHeight="1" x14ac:dyDescent="0.25">
      <c r="A15" s="111" t="s">
        <v>31</v>
      </c>
      <c r="B15" s="101">
        <v>16913.617999999999</v>
      </c>
      <c r="C15" s="86">
        <f t="shared" si="0"/>
        <v>16913.599999999999</v>
      </c>
      <c r="D15" s="86">
        <v>538.29999999999995</v>
      </c>
      <c r="E15" s="86">
        <v>97.7</v>
      </c>
      <c r="F15" s="86">
        <v>4</v>
      </c>
      <c r="G15" s="112">
        <v>38.700000000000003</v>
      </c>
      <c r="H15" s="112">
        <v>0.4</v>
      </c>
      <c r="J15" s="92">
        <f t="shared" si="1"/>
        <v>4.7187243383577746</v>
      </c>
    </row>
    <row r="16" spans="1:10" ht="18.95" customHeight="1" x14ac:dyDescent="0.25">
      <c r="A16" s="111" t="s">
        <v>11</v>
      </c>
      <c r="B16" s="101">
        <v>18954.222000000002</v>
      </c>
      <c r="C16" s="86">
        <f t="shared" si="0"/>
        <v>18954.2</v>
      </c>
      <c r="D16" s="86">
        <v>162</v>
      </c>
      <c r="E16" s="86">
        <v>91.1</v>
      </c>
      <c r="F16" s="86">
        <v>1.2</v>
      </c>
      <c r="G16" s="112">
        <v>5.8</v>
      </c>
      <c r="H16" s="112">
        <v>0.1</v>
      </c>
      <c r="J16" s="92">
        <f t="shared" si="1"/>
        <v>5.2880317307649012</v>
      </c>
    </row>
    <row r="17" spans="1:10" ht="18.95" customHeight="1" x14ac:dyDescent="0.25">
      <c r="A17" s="111" t="s">
        <v>12</v>
      </c>
      <c r="B17" s="101">
        <v>2485.2330000000002</v>
      </c>
      <c r="C17" s="86">
        <f t="shared" si="0"/>
        <v>2485.1999999999998</v>
      </c>
      <c r="D17" s="86">
        <v>51.5</v>
      </c>
      <c r="E17" s="86">
        <v>91.4</v>
      </c>
      <c r="F17" s="86">
        <v>0.4</v>
      </c>
      <c r="G17" s="112">
        <v>2.1</v>
      </c>
      <c r="H17" s="112">
        <v>0.1</v>
      </c>
      <c r="J17" s="92">
        <f t="shared" si="1"/>
        <v>0.69335428076889927</v>
      </c>
    </row>
    <row r="18" spans="1:10" ht="18.95" customHeight="1" x14ac:dyDescent="0.25">
      <c r="A18" s="111" t="s">
        <v>13</v>
      </c>
      <c r="B18" s="101">
        <v>31039.522000000001</v>
      </c>
      <c r="C18" s="86">
        <f t="shared" si="0"/>
        <v>31039.5</v>
      </c>
      <c r="D18" s="86">
        <v>148.69999999999999</v>
      </c>
      <c r="E18" s="86">
        <v>109.8</v>
      </c>
      <c r="F18" s="86">
        <v>1.1000000000000001</v>
      </c>
      <c r="G18" s="112">
        <v>5.6</v>
      </c>
      <c r="H18" s="112">
        <v>0.1</v>
      </c>
      <c r="J18" s="92">
        <f t="shared" si="1"/>
        <v>8.6597053281203102</v>
      </c>
    </row>
    <row r="19" spans="1:10" ht="18.95" customHeight="1" x14ac:dyDescent="0.25">
      <c r="A19" s="111" t="s">
        <v>14</v>
      </c>
      <c r="B19" s="101">
        <v>7868.3389999999999</v>
      </c>
      <c r="C19" s="86">
        <f t="shared" si="0"/>
        <v>7868.3</v>
      </c>
      <c r="D19" s="86">
        <v>167.9</v>
      </c>
      <c r="E19" s="86">
        <v>94.5</v>
      </c>
      <c r="F19" s="86">
        <v>1.3</v>
      </c>
      <c r="G19" s="112">
        <v>7.7</v>
      </c>
      <c r="H19" s="112">
        <v>0.1</v>
      </c>
      <c r="J19" s="92">
        <f t="shared" si="1"/>
        <v>2.1951851308070025</v>
      </c>
    </row>
    <row r="20" spans="1:10" ht="18.95" customHeight="1" x14ac:dyDescent="0.25">
      <c r="A20" s="111" t="s">
        <v>15</v>
      </c>
      <c r="B20" s="101">
        <v>3368.1610000000001</v>
      </c>
      <c r="C20" s="86">
        <f t="shared" si="0"/>
        <v>3368.2</v>
      </c>
      <c r="D20" s="86">
        <v>51.5</v>
      </c>
      <c r="E20" s="86">
        <v>91.2</v>
      </c>
      <c r="F20" s="86">
        <v>0.4</v>
      </c>
      <c r="G20" s="112">
        <v>2.1</v>
      </c>
      <c r="H20" s="112">
        <v>0</v>
      </c>
      <c r="J20" s="92">
        <f t="shared" si="1"/>
        <v>0.93968205301831109</v>
      </c>
    </row>
    <row r="21" spans="1:10" ht="18.95" customHeight="1" x14ac:dyDescent="0.25">
      <c r="A21" s="111" t="s">
        <v>16</v>
      </c>
      <c r="B21" s="101">
        <v>4374.0020000000004</v>
      </c>
      <c r="C21" s="86">
        <f t="shared" si="0"/>
        <v>4374</v>
      </c>
      <c r="D21" s="86">
        <v>18.899999999999999</v>
      </c>
      <c r="E21" s="86">
        <v>84.1</v>
      </c>
      <c r="F21" s="86">
        <v>0.1</v>
      </c>
      <c r="G21" s="112">
        <v>0.6</v>
      </c>
      <c r="H21" s="112">
        <v>0</v>
      </c>
      <c r="J21" s="92">
        <f t="shared" si="1"/>
        <v>1.2203012799169042</v>
      </c>
    </row>
    <row r="22" spans="1:10" ht="18.95" customHeight="1" x14ac:dyDescent="0.25">
      <c r="A22" s="111" t="s">
        <v>17</v>
      </c>
      <c r="B22" s="101">
        <v>13694.624</v>
      </c>
      <c r="C22" s="86">
        <f t="shared" si="0"/>
        <v>13694.6</v>
      </c>
      <c r="D22" s="86">
        <v>66.099999999999994</v>
      </c>
      <c r="E22" s="86">
        <v>107.9</v>
      </c>
      <c r="F22" s="86">
        <v>0.5</v>
      </c>
      <c r="G22" s="112">
        <v>2.2999999999999998</v>
      </c>
      <c r="H22" s="112">
        <v>0</v>
      </c>
      <c r="J22" s="92">
        <f t="shared" si="1"/>
        <v>3.8206583342167542</v>
      </c>
    </row>
    <row r="23" spans="1:10" ht="18.95" customHeight="1" x14ac:dyDescent="0.25">
      <c r="A23" s="111" t="s">
        <v>18</v>
      </c>
      <c r="B23" s="101">
        <v>3948.453</v>
      </c>
      <c r="C23" s="86">
        <f t="shared" si="0"/>
        <v>3948.5</v>
      </c>
      <c r="D23" s="86">
        <v>1426.4</v>
      </c>
      <c r="E23" s="86">
        <v>83.7</v>
      </c>
      <c r="F23" s="86">
        <v>10.6</v>
      </c>
      <c r="G23" s="112">
        <v>71.099999999999994</v>
      </c>
      <c r="H23" s="112">
        <v>1.2</v>
      </c>
      <c r="J23" s="92">
        <f t="shared" si="1"/>
        <v>1.1015775140458872</v>
      </c>
    </row>
    <row r="24" spans="1:10" ht="18.95" customHeight="1" x14ac:dyDescent="0.25">
      <c r="A24" s="111" t="s">
        <v>19</v>
      </c>
      <c r="B24" s="101">
        <v>4550.5510000000004</v>
      </c>
      <c r="C24" s="86">
        <f t="shared" si="0"/>
        <v>4550.6000000000004</v>
      </c>
      <c r="D24" s="86">
        <v>29.5</v>
      </c>
      <c r="E24" s="86">
        <v>137.19999999999999</v>
      </c>
      <c r="F24" s="86">
        <v>0.2</v>
      </c>
      <c r="G24" s="112">
        <v>1.2</v>
      </c>
      <c r="H24" s="112">
        <v>0</v>
      </c>
      <c r="J24" s="92">
        <f t="shared" si="1"/>
        <v>1.2695566233456563</v>
      </c>
    </row>
    <row r="25" spans="1:10" ht="18.95" customHeight="1" x14ac:dyDescent="0.25">
      <c r="A25" s="111" t="s">
        <v>20</v>
      </c>
      <c r="B25" s="101">
        <v>3009.04</v>
      </c>
      <c r="C25" s="86">
        <v>3009.1</v>
      </c>
      <c r="D25" s="86">
        <v>82.3</v>
      </c>
      <c r="E25" s="86">
        <v>70.3</v>
      </c>
      <c r="F25" s="86">
        <v>0.6</v>
      </c>
      <c r="G25" s="112">
        <v>6</v>
      </c>
      <c r="H25" s="112">
        <v>0.1</v>
      </c>
      <c r="J25" s="92">
        <f t="shared" si="1"/>
        <v>0.83949101150871919</v>
      </c>
    </row>
    <row r="26" spans="1:10" ht="18.95" customHeight="1" x14ac:dyDescent="0.25">
      <c r="A26" s="111" t="s">
        <v>21</v>
      </c>
      <c r="B26" s="101">
        <v>18163.351999999999</v>
      </c>
      <c r="C26" s="86">
        <f t="shared" si="0"/>
        <v>18163.400000000001</v>
      </c>
      <c r="D26" s="86">
        <v>148</v>
      </c>
      <c r="E26" s="86">
        <v>96.4</v>
      </c>
      <c r="F26" s="86">
        <v>1.1000000000000001</v>
      </c>
      <c r="G26" s="112">
        <v>4.7</v>
      </c>
      <c r="H26" s="112">
        <v>0.1</v>
      </c>
      <c r="J26" s="92">
        <f t="shared" si="1"/>
        <v>5.0673871875644441</v>
      </c>
    </row>
    <row r="27" spans="1:10" ht="18.95" customHeight="1" x14ac:dyDescent="0.25">
      <c r="A27" s="111" t="s">
        <v>22</v>
      </c>
      <c r="B27" s="101">
        <v>534.01</v>
      </c>
      <c r="C27" s="86">
        <f t="shared" si="0"/>
        <v>534</v>
      </c>
      <c r="D27" s="86">
        <v>137</v>
      </c>
      <c r="E27" s="86">
        <v>95.4</v>
      </c>
      <c r="F27" s="86">
        <v>1</v>
      </c>
      <c r="G27" s="112">
        <v>4.8</v>
      </c>
      <c r="H27" s="112">
        <v>0.1</v>
      </c>
      <c r="J27" s="92">
        <f t="shared" si="1"/>
        <v>0.14898326212206256</v>
      </c>
    </row>
    <row r="28" spans="1:10" ht="18.95" customHeight="1" x14ac:dyDescent="0.25">
      <c r="A28" s="111" t="s">
        <v>23</v>
      </c>
      <c r="B28" s="101">
        <v>6219.3459999999995</v>
      </c>
      <c r="C28" s="86">
        <f t="shared" si="0"/>
        <v>6219.3</v>
      </c>
      <c r="D28" s="86">
        <v>54.9</v>
      </c>
      <c r="E28" s="86">
        <v>65.2</v>
      </c>
      <c r="F28" s="86">
        <v>0.4</v>
      </c>
      <c r="G28" s="112">
        <v>2.7</v>
      </c>
      <c r="H28" s="112">
        <v>0</v>
      </c>
      <c r="J28" s="92">
        <f t="shared" si="1"/>
        <v>1.7351331535847665</v>
      </c>
    </row>
    <row r="29" spans="1:10" ht="18.95" customHeight="1" x14ac:dyDescent="0.25">
      <c r="A29" s="111" t="s">
        <v>24</v>
      </c>
      <c r="B29" s="101">
        <v>13483.619000000001</v>
      </c>
      <c r="C29" s="86">
        <f t="shared" si="0"/>
        <v>13483.6</v>
      </c>
      <c r="D29" s="86">
        <v>79.400000000000006</v>
      </c>
      <c r="E29" s="86">
        <v>112.4</v>
      </c>
      <c r="F29" s="86">
        <v>0.6</v>
      </c>
      <c r="G29" s="112">
        <v>3.8</v>
      </c>
      <c r="H29" s="112">
        <v>0.1</v>
      </c>
      <c r="J29" s="92">
        <f t="shared" si="1"/>
        <v>3.7617901234640234</v>
      </c>
    </row>
    <row r="30" spans="1:10" ht="18.95" customHeight="1" x14ac:dyDescent="0.25">
      <c r="A30" s="111" t="s">
        <v>25</v>
      </c>
      <c r="B30" s="101">
        <v>316.20600000000002</v>
      </c>
      <c r="C30" s="86">
        <f t="shared" si="0"/>
        <v>316.2</v>
      </c>
      <c r="D30" s="86">
        <v>7.3</v>
      </c>
      <c r="E30" s="86">
        <v>67.3</v>
      </c>
      <c r="F30" s="86">
        <v>0.1</v>
      </c>
      <c r="G30" s="112">
        <v>0.9</v>
      </c>
      <c r="H30" s="112">
        <v>0</v>
      </c>
      <c r="J30" s="92">
        <f t="shared" si="1"/>
        <v>8.8218200750114995E-2</v>
      </c>
    </row>
    <row r="31" spans="1:10" ht="18.95" customHeight="1" x14ac:dyDescent="0.25">
      <c r="A31" s="111" t="s">
        <v>26</v>
      </c>
      <c r="B31" s="101">
        <v>6731.4269999999997</v>
      </c>
      <c r="C31" s="86">
        <f t="shared" si="0"/>
        <v>6731.4</v>
      </c>
      <c r="D31" s="86">
        <v>33.700000000000003</v>
      </c>
      <c r="E31" s="86">
        <v>113.5</v>
      </c>
      <c r="F31" s="86">
        <v>0.3</v>
      </c>
      <c r="G31" s="112">
        <v>1.1000000000000001</v>
      </c>
      <c r="H31" s="112">
        <v>0</v>
      </c>
      <c r="J31" s="92">
        <f t="shared" si="1"/>
        <v>1.8779984517078876</v>
      </c>
    </row>
    <row r="32" spans="1:10" ht="18.95" customHeight="1" x14ac:dyDescent="0.25">
      <c r="A32" s="111" t="s">
        <v>27</v>
      </c>
      <c r="B32" s="101">
        <v>8768.5730000000003</v>
      </c>
      <c r="C32" s="86">
        <f t="shared" si="0"/>
        <v>8768.6</v>
      </c>
      <c r="D32" s="86">
        <v>23</v>
      </c>
      <c r="E32" s="86">
        <v>81.400000000000006</v>
      </c>
      <c r="F32" s="86">
        <v>0.2</v>
      </c>
      <c r="G32" s="112">
        <v>27.5</v>
      </c>
      <c r="H32" s="112">
        <v>0</v>
      </c>
      <c r="J32" s="92">
        <f t="shared" si="1"/>
        <v>2.4463410979109765</v>
      </c>
    </row>
    <row r="33" spans="1:10" ht="18.95" customHeight="1" x14ac:dyDescent="0.25">
      <c r="A33" s="111" t="s">
        <v>28</v>
      </c>
      <c r="B33" s="101">
        <v>531.71900000000005</v>
      </c>
      <c r="C33" s="86">
        <f t="shared" si="0"/>
        <v>531.70000000000005</v>
      </c>
      <c r="D33" s="86">
        <v>11.1</v>
      </c>
      <c r="E33" s="86">
        <v>186.3</v>
      </c>
      <c r="F33" s="86">
        <v>0.1</v>
      </c>
      <c r="G33" s="112">
        <v>12.9</v>
      </c>
      <c r="H33" s="112">
        <v>0</v>
      </c>
      <c r="J33" s="92">
        <f t="shared" si="1"/>
        <v>0.14834409683766406</v>
      </c>
    </row>
    <row r="34" spans="1:10" ht="18.95" customHeight="1" x14ac:dyDescent="0.25">
      <c r="B34" s="113"/>
      <c r="C34" s="86"/>
      <c r="D34" s="113"/>
      <c r="E34" s="113"/>
      <c r="F34" s="113"/>
      <c r="G34" s="113"/>
      <c r="H34" s="113"/>
    </row>
    <row r="35" spans="1:10" ht="27" customHeight="1" x14ac:dyDescent="0.25">
      <c r="B35" s="113"/>
      <c r="C35" s="86"/>
      <c r="D35" s="113"/>
      <c r="E35" s="113"/>
      <c r="F35" s="113"/>
      <c r="G35" s="113"/>
      <c r="H35" s="113"/>
    </row>
    <row r="36" spans="1:10" ht="27" customHeight="1" x14ac:dyDescent="0.25">
      <c r="B36" s="113"/>
      <c r="C36" s="86"/>
      <c r="D36" s="113"/>
      <c r="E36" s="113"/>
      <c r="F36" s="113"/>
      <c r="G36" s="113"/>
      <c r="H36" s="113"/>
    </row>
    <row r="37" spans="1:10" ht="27" customHeight="1" x14ac:dyDescent="0.25">
      <c r="B37" s="113"/>
      <c r="C37" s="86"/>
      <c r="D37" s="113"/>
      <c r="E37" s="113"/>
      <c r="F37" s="113"/>
      <c r="G37" s="113"/>
      <c r="H37" s="113"/>
    </row>
    <row r="38" spans="1:10" ht="27" customHeight="1" x14ac:dyDescent="0.25">
      <c r="B38" s="113"/>
      <c r="C38" s="86"/>
      <c r="D38" s="113"/>
      <c r="E38" s="113"/>
      <c r="F38" s="113"/>
      <c r="G38" s="113"/>
      <c r="H38" s="113"/>
    </row>
    <row r="39" spans="1:10" ht="27" customHeight="1" x14ac:dyDescent="0.25">
      <c r="B39" s="113"/>
      <c r="C39" s="86"/>
      <c r="D39" s="113"/>
      <c r="E39" s="113"/>
      <c r="F39" s="113"/>
      <c r="G39" s="113"/>
      <c r="H39" s="113"/>
    </row>
    <row r="40" spans="1:10" ht="27" customHeight="1" x14ac:dyDescent="0.25">
      <c r="B40" s="113"/>
      <c r="C40" s="86"/>
      <c r="D40" s="113"/>
      <c r="E40" s="113"/>
      <c r="F40" s="113"/>
      <c r="G40" s="113"/>
      <c r="H40" s="113"/>
    </row>
    <row r="41" spans="1:10" ht="27" customHeight="1" x14ac:dyDescent="0.25">
      <c r="B41" s="113"/>
      <c r="C41" s="86"/>
      <c r="D41" s="113"/>
      <c r="E41" s="113"/>
      <c r="F41" s="113"/>
      <c r="G41" s="113"/>
      <c r="H41" s="113"/>
    </row>
    <row r="42" spans="1:10" ht="27" customHeight="1" x14ac:dyDescent="0.25">
      <c r="B42" s="113"/>
      <c r="C42" s="113"/>
      <c r="D42" s="113"/>
      <c r="E42" s="113"/>
      <c r="F42" s="113"/>
      <c r="G42" s="113"/>
      <c r="H42" s="113"/>
    </row>
    <row r="43" spans="1:10" ht="27" customHeight="1" x14ac:dyDescent="0.25">
      <c r="B43" s="113"/>
      <c r="C43" s="113"/>
      <c r="D43" s="113"/>
      <c r="E43" s="113"/>
      <c r="F43" s="113"/>
      <c r="G43" s="113"/>
      <c r="H43" s="113"/>
    </row>
    <row r="44" spans="1:10" ht="27" customHeight="1" x14ac:dyDescent="0.25">
      <c r="B44" s="113"/>
      <c r="C44" s="113"/>
      <c r="D44" s="113"/>
      <c r="E44" s="113"/>
      <c r="F44" s="113"/>
      <c r="G44" s="113"/>
      <c r="H44" s="113"/>
    </row>
    <row r="45" spans="1:10" ht="27" customHeight="1" x14ac:dyDescent="0.25">
      <c r="B45" s="113"/>
      <c r="C45" s="113"/>
      <c r="D45" s="113"/>
      <c r="E45" s="113"/>
      <c r="F45" s="113"/>
      <c r="G45" s="113"/>
      <c r="H45" s="113"/>
    </row>
    <row r="46" spans="1:10" ht="27" customHeight="1" x14ac:dyDescent="0.25">
      <c r="B46" s="113"/>
      <c r="C46" s="113"/>
      <c r="D46" s="113"/>
      <c r="E46" s="113"/>
      <c r="F46" s="113"/>
      <c r="G46" s="113"/>
      <c r="H46" s="113"/>
    </row>
    <row r="47" spans="1:10" ht="27" customHeight="1" x14ac:dyDescent="0.25">
      <c r="B47" s="113"/>
      <c r="C47" s="113"/>
      <c r="D47" s="113"/>
      <c r="E47" s="113"/>
      <c r="F47" s="113"/>
      <c r="G47" s="113"/>
      <c r="H47" s="113"/>
    </row>
    <row r="48" spans="1:10" ht="27" customHeight="1" x14ac:dyDescent="0.25">
      <c r="B48" s="113"/>
      <c r="C48" s="113"/>
      <c r="D48" s="113"/>
      <c r="E48" s="113"/>
      <c r="F48" s="113"/>
      <c r="G48" s="113"/>
      <c r="H48" s="113"/>
    </row>
    <row r="49" spans="2:8" ht="27" customHeight="1" x14ac:dyDescent="0.25">
      <c r="B49" s="113"/>
      <c r="C49" s="113"/>
      <c r="D49" s="113"/>
      <c r="E49" s="113"/>
      <c r="F49" s="113"/>
      <c r="G49" s="113"/>
      <c r="H49" s="113"/>
    </row>
    <row r="50" spans="2:8" ht="27" customHeight="1" x14ac:dyDescent="0.25">
      <c r="B50" s="113"/>
      <c r="C50" s="113"/>
      <c r="D50" s="113"/>
      <c r="E50" s="113"/>
      <c r="F50" s="113"/>
      <c r="G50" s="113"/>
      <c r="H50" s="113"/>
    </row>
    <row r="51" spans="2:8" ht="27" customHeight="1" x14ac:dyDescent="0.25">
      <c r="B51" s="113"/>
      <c r="C51" s="113"/>
      <c r="D51" s="113"/>
      <c r="E51" s="113"/>
      <c r="F51" s="113"/>
      <c r="G51" s="113"/>
      <c r="H51" s="113"/>
    </row>
    <row r="52" spans="2:8" ht="27" customHeight="1" x14ac:dyDescent="0.25">
      <c r="B52" s="113"/>
      <c r="C52" s="113"/>
      <c r="D52" s="113"/>
      <c r="E52" s="113"/>
      <c r="F52" s="113"/>
      <c r="G52" s="113"/>
      <c r="H52" s="113"/>
    </row>
    <row r="53" spans="2:8" ht="27" customHeight="1" x14ac:dyDescent="0.25">
      <c r="B53" s="113"/>
      <c r="C53" s="113"/>
      <c r="D53" s="113"/>
      <c r="E53" s="113"/>
      <c r="F53" s="113"/>
      <c r="G53" s="113"/>
      <c r="H53" s="113"/>
    </row>
    <row r="54" spans="2:8" ht="27" customHeight="1" x14ac:dyDescent="0.25">
      <c r="B54" s="113"/>
      <c r="C54" s="113"/>
      <c r="D54" s="113"/>
      <c r="E54" s="113"/>
      <c r="F54" s="113"/>
      <c r="G54" s="113"/>
      <c r="H54" s="113"/>
    </row>
    <row r="55" spans="2:8" ht="27" customHeight="1" x14ac:dyDescent="0.25">
      <c r="B55" s="113"/>
      <c r="C55" s="113"/>
      <c r="D55" s="113"/>
      <c r="E55" s="113"/>
      <c r="F55" s="113"/>
      <c r="G55" s="113"/>
      <c r="H55" s="113"/>
    </row>
    <row r="56" spans="2:8" ht="27" customHeight="1" x14ac:dyDescent="0.25">
      <c r="B56" s="113"/>
      <c r="C56" s="113"/>
      <c r="D56" s="113"/>
      <c r="E56" s="113"/>
      <c r="F56" s="113"/>
      <c r="G56" s="113"/>
      <c r="H56" s="113"/>
    </row>
    <row r="57" spans="2:8" ht="27" customHeight="1" x14ac:dyDescent="0.25">
      <c r="B57" s="113"/>
      <c r="C57" s="113"/>
      <c r="D57" s="113"/>
      <c r="E57" s="113"/>
      <c r="F57" s="113"/>
      <c r="G57" s="113"/>
      <c r="H57" s="113"/>
    </row>
    <row r="58" spans="2:8" ht="27" customHeight="1" x14ac:dyDescent="0.25">
      <c r="B58" s="113"/>
      <c r="C58" s="113"/>
      <c r="D58" s="113"/>
      <c r="E58" s="113"/>
      <c r="F58" s="113"/>
      <c r="G58" s="113"/>
      <c r="H58" s="113"/>
    </row>
    <row r="59" spans="2:8" ht="27" customHeight="1" x14ac:dyDescent="0.25">
      <c r="B59" s="113"/>
      <c r="C59" s="113"/>
      <c r="D59" s="113"/>
      <c r="E59" s="113"/>
      <c r="F59" s="113"/>
      <c r="G59" s="113"/>
      <c r="H59" s="113"/>
    </row>
    <row r="60" spans="2:8" ht="27" customHeight="1" x14ac:dyDescent="0.25">
      <c r="B60" s="113"/>
      <c r="C60" s="113"/>
      <c r="D60" s="113"/>
      <c r="E60" s="113"/>
      <c r="F60" s="113"/>
      <c r="G60" s="113"/>
      <c r="H60" s="113"/>
    </row>
    <row r="61" spans="2:8" ht="27" customHeight="1" x14ac:dyDescent="0.25">
      <c r="B61" s="113"/>
      <c r="C61" s="113"/>
      <c r="D61" s="113"/>
      <c r="E61" s="113"/>
      <c r="F61" s="113"/>
      <c r="G61" s="113"/>
      <c r="H61" s="113"/>
    </row>
    <row r="62" spans="2:8" ht="27" customHeight="1" x14ac:dyDescent="0.25">
      <c r="B62" s="113"/>
      <c r="C62" s="113"/>
      <c r="D62" s="113"/>
      <c r="E62" s="113"/>
      <c r="F62" s="113"/>
      <c r="G62" s="113"/>
      <c r="H62" s="113"/>
    </row>
    <row r="63" spans="2:8" ht="27" customHeight="1" x14ac:dyDescent="0.25">
      <c r="B63" s="113"/>
      <c r="C63" s="113"/>
      <c r="D63" s="113"/>
      <c r="E63" s="113"/>
      <c r="F63" s="113"/>
      <c r="G63" s="113"/>
      <c r="H63" s="113"/>
    </row>
    <row r="64" spans="2:8" ht="27" customHeight="1" x14ac:dyDescent="0.25">
      <c r="B64" s="113"/>
      <c r="C64" s="113"/>
      <c r="D64" s="113"/>
      <c r="E64" s="113"/>
      <c r="F64" s="113"/>
      <c r="G64" s="113"/>
      <c r="H64" s="113"/>
    </row>
    <row r="65" spans="2:8" ht="27" customHeight="1" x14ac:dyDescent="0.25">
      <c r="B65" s="113"/>
      <c r="C65" s="113"/>
      <c r="D65" s="113"/>
      <c r="E65" s="113"/>
      <c r="F65" s="113"/>
      <c r="G65" s="113"/>
      <c r="H65" s="113"/>
    </row>
    <row r="66" spans="2:8" ht="27" customHeight="1" x14ac:dyDescent="0.25">
      <c r="B66" s="113"/>
      <c r="C66" s="113"/>
      <c r="D66" s="113"/>
      <c r="E66" s="113"/>
      <c r="F66" s="113"/>
      <c r="G66" s="113"/>
      <c r="H66" s="113"/>
    </row>
    <row r="67" spans="2:8" ht="27" customHeight="1" x14ac:dyDescent="0.25">
      <c r="B67" s="113"/>
      <c r="C67" s="113"/>
      <c r="D67" s="113"/>
      <c r="E67" s="113"/>
      <c r="F67" s="113"/>
      <c r="G67" s="113"/>
      <c r="H67" s="113"/>
    </row>
    <row r="68" spans="2:8" ht="27" customHeight="1" x14ac:dyDescent="0.25">
      <c r="B68" s="113"/>
      <c r="C68" s="113"/>
      <c r="D68" s="113"/>
      <c r="E68" s="113"/>
      <c r="F68" s="113"/>
      <c r="G68" s="113"/>
      <c r="H68" s="113"/>
    </row>
    <row r="69" spans="2:8" ht="27" customHeight="1" x14ac:dyDescent="0.25">
      <c r="B69" s="113"/>
      <c r="C69" s="113"/>
      <c r="D69" s="113"/>
      <c r="E69" s="113"/>
      <c r="F69" s="113"/>
      <c r="G69" s="113"/>
      <c r="H69" s="113"/>
    </row>
    <row r="70" spans="2:8" ht="27" customHeight="1" x14ac:dyDescent="0.25">
      <c r="B70" s="113"/>
      <c r="C70" s="113"/>
      <c r="D70" s="113"/>
      <c r="E70" s="113"/>
      <c r="F70" s="113"/>
      <c r="G70" s="113"/>
      <c r="H70" s="113"/>
    </row>
    <row r="71" spans="2:8" ht="27" customHeight="1" x14ac:dyDescent="0.25">
      <c r="B71" s="113"/>
      <c r="C71" s="113"/>
      <c r="D71" s="113"/>
      <c r="E71" s="113"/>
      <c r="F71" s="113"/>
      <c r="G71" s="113"/>
      <c r="H71" s="113"/>
    </row>
    <row r="72" spans="2:8" ht="27" customHeight="1" x14ac:dyDescent="0.25">
      <c r="B72" s="113"/>
      <c r="C72" s="113"/>
      <c r="D72" s="113"/>
      <c r="E72" s="113"/>
      <c r="F72" s="113"/>
      <c r="G72" s="113"/>
      <c r="H72" s="113"/>
    </row>
    <row r="73" spans="2:8" ht="27" customHeight="1" x14ac:dyDescent="0.25">
      <c r="B73" s="113"/>
      <c r="C73" s="113"/>
      <c r="D73" s="113"/>
      <c r="E73" s="113"/>
      <c r="F73" s="113"/>
      <c r="G73" s="113"/>
      <c r="H73" s="113"/>
    </row>
    <row r="74" spans="2:8" ht="27" customHeight="1" x14ac:dyDescent="0.25">
      <c r="B74" s="113"/>
      <c r="C74" s="113"/>
      <c r="D74" s="113"/>
      <c r="E74" s="113"/>
      <c r="F74" s="113"/>
      <c r="G74" s="113"/>
      <c r="H74" s="113"/>
    </row>
    <row r="75" spans="2:8" ht="27" customHeight="1" x14ac:dyDescent="0.25">
      <c r="B75" s="113"/>
      <c r="C75" s="113"/>
      <c r="D75" s="113"/>
      <c r="E75" s="113"/>
      <c r="F75" s="113"/>
      <c r="G75" s="113"/>
      <c r="H75" s="113"/>
    </row>
    <row r="76" spans="2:8" ht="27" customHeight="1" x14ac:dyDescent="0.25">
      <c r="B76" s="113"/>
      <c r="C76" s="113"/>
      <c r="D76" s="113"/>
      <c r="E76" s="113"/>
      <c r="F76" s="113"/>
      <c r="G76" s="113"/>
      <c r="H76" s="113"/>
    </row>
    <row r="77" spans="2:8" ht="27" customHeight="1" x14ac:dyDescent="0.25">
      <c r="B77" s="113"/>
      <c r="C77" s="113"/>
      <c r="D77" s="113"/>
      <c r="E77" s="113"/>
      <c r="F77" s="113"/>
      <c r="G77" s="113"/>
      <c r="H77" s="113"/>
    </row>
    <row r="78" spans="2:8" ht="27" customHeight="1" x14ac:dyDescent="0.25">
      <c r="B78" s="113"/>
      <c r="C78" s="113"/>
      <c r="D78" s="113"/>
      <c r="E78" s="113"/>
      <c r="F78" s="113"/>
      <c r="G78" s="113"/>
      <c r="H78" s="113"/>
    </row>
    <row r="79" spans="2:8" ht="27" customHeight="1" x14ac:dyDescent="0.25">
      <c r="B79" s="113"/>
      <c r="C79" s="113"/>
      <c r="D79" s="113"/>
      <c r="E79" s="113"/>
      <c r="F79" s="113"/>
      <c r="G79" s="113"/>
      <c r="H79" s="113"/>
    </row>
    <row r="80" spans="2:8" ht="27" customHeight="1" x14ac:dyDescent="0.25">
      <c r="B80" s="113"/>
      <c r="C80" s="113"/>
      <c r="D80" s="113"/>
      <c r="E80" s="113"/>
      <c r="F80" s="113"/>
      <c r="G80" s="113"/>
      <c r="H80" s="113"/>
    </row>
    <row r="81" spans="2:8" ht="27" customHeight="1" x14ac:dyDescent="0.25">
      <c r="B81" s="113"/>
      <c r="C81" s="113"/>
      <c r="D81" s="113"/>
      <c r="E81" s="113"/>
      <c r="F81" s="113"/>
      <c r="G81" s="113"/>
      <c r="H81" s="113"/>
    </row>
    <row r="82" spans="2:8" ht="27" customHeight="1" x14ac:dyDescent="0.25">
      <c r="B82" s="113"/>
      <c r="C82" s="113"/>
      <c r="D82" s="113"/>
      <c r="E82" s="113"/>
      <c r="F82" s="113"/>
      <c r="G82" s="113"/>
      <c r="H82" s="113"/>
    </row>
    <row r="83" spans="2:8" ht="27" customHeight="1" x14ac:dyDescent="0.25">
      <c r="B83" s="113"/>
      <c r="C83" s="113"/>
      <c r="D83" s="113"/>
      <c r="E83" s="113"/>
      <c r="F83" s="113"/>
      <c r="G83" s="113"/>
      <c r="H83" s="113"/>
    </row>
    <row r="84" spans="2:8" ht="27" customHeight="1" x14ac:dyDescent="0.25">
      <c r="B84" s="113"/>
      <c r="C84" s="113"/>
      <c r="D84" s="113"/>
      <c r="E84" s="113"/>
      <c r="F84" s="113"/>
      <c r="G84" s="113"/>
      <c r="H84" s="113"/>
    </row>
    <row r="85" spans="2:8" ht="27" customHeight="1" x14ac:dyDescent="0.25">
      <c r="B85" s="113"/>
      <c r="C85" s="113"/>
      <c r="D85" s="113"/>
      <c r="E85" s="113"/>
      <c r="F85" s="113"/>
      <c r="G85" s="113"/>
      <c r="H85" s="113"/>
    </row>
    <row r="86" spans="2:8" ht="27" customHeight="1" x14ac:dyDescent="0.25">
      <c r="B86" s="113"/>
      <c r="C86" s="113"/>
      <c r="D86" s="113"/>
      <c r="E86" s="113"/>
      <c r="F86" s="113"/>
      <c r="G86" s="113"/>
      <c r="H86" s="113"/>
    </row>
    <row r="87" spans="2:8" ht="27" customHeight="1" x14ac:dyDescent="0.25">
      <c r="B87" s="113"/>
      <c r="C87" s="113"/>
      <c r="D87" s="113"/>
      <c r="E87" s="113"/>
      <c r="F87" s="113"/>
      <c r="G87" s="113"/>
      <c r="H87" s="113"/>
    </row>
    <row r="88" spans="2:8" ht="27" customHeight="1" x14ac:dyDescent="0.25">
      <c r="B88" s="113"/>
      <c r="C88" s="113"/>
      <c r="D88" s="113"/>
      <c r="E88" s="113"/>
      <c r="F88" s="113"/>
      <c r="G88" s="113"/>
      <c r="H88" s="113"/>
    </row>
    <row r="89" spans="2:8" ht="27" customHeight="1" x14ac:dyDescent="0.25">
      <c r="B89" s="113"/>
      <c r="C89" s="113"/>
      <c r="D89" s="113"/>
      <c r="E89" s="113"/>
      <c r="F89" s="113"/>
      <c r="G89" s="113"/>
      <c r="H89" s="113"/>
    </row>
    <row r="90" spans="2:8" ht="27" customHeight="1" x14ac:dyDescent="0.25">
      <c r="B90" s="113"/>
      <c r="C90" s="113"/>
      <c r="D90" s="113"/>
      <c r="E90" s="113"/>
      <c r="F90" s="113"/>
      <c r="G90" s="113"/>
      <c r="H90" s="113"/>
    </row>
    <row r="91" spans="2:8" ht="27" customHeight="1" x14ac:dyDescent="0.25">
      <c r="B91" s="113"/>
      <c r="C91" s="113"/>
      <c r="D91" s="113"/>
      <c r="E91" s="113"/>
      <c r="F91" s="113"/>
      <c r="G91" s="113"/>
      <c r="H91" s="113"/>
    </row>
    <row r="92" spans="2:8" ht="27" customHeight="1" x14ac:dyDescent="0.25">
      <c r="B92" s="113"/>
      <c r="C92" s="113"/>
      <c r="D92" s="113"/>
      <c r="E92" s="113"/>
      <c r="F92" s="113"/>
      <c r="G92" s="113"/>
      <c r="H92" s="113"/>
    </row>
    <row r="93" spans="2:8" ht="27" customHeight="1" x14ac:dyDescent="0.25">
      <c r="B93" s="113"/>
      <c r="C93" s="113"/>
      <c r="D93" s="113"/>
      <c r="E93" s="113"/>
      <c r="F93" s="113"/>
      <c r="G93" s="113"/>
      <c r="H93" s="113"/>
    </row>
    <row r="94" spans="2:8" ht="27" customHeight="1" x14ac:dyDescent="0.25">
      <c r="B94" s="113"/>
      <c r="C94" s="113"/>
      <c r="D94" s="113"/>
      <c r="E94" s="113"/>
      <c r="F94" s="113"/>
      <c r="G94" s="113"/>
      <c r="H94" s="113"/>
    </row>
    <row r="95" spans="2:8" ht="27" customHeight="1" x14ac:dyDescent="0.25">
      <c r="B95" s="113"/>
      <c r="C95" s="113"/>
      <c r="D95" s="113"/>
      <c r="E95" s="113"/>
      <c r="F95" s="113"/>
      <c r="G95" s="113"/>
      <c r="H95" s="113"/>
    </row>
    <row r="96" spans="2:8" ht="27" customHeight="1" x14ac:dyDescent="0.25">
      <c r="B96" s="113"/>
      <c r="C96" s="113"/>
      <c r="D96" s="113"/>
      <c r="E96" s="113"/>
      <c r="F96" s="113"/>
      <c r="G96" s="113"/>
      <c r="H96" s="113"/>
    </row>
    <row r="97" spans="2:8" ht="27" customHeight="1" x14ac:dyDescent="0.25">
      <c r="B97" s="113"/>
      <c r="C97" s="113"/>
      <c r="D97" s="113"/>
      <c r="E97" s="113"/>
      <c r="F97" s="113"/>
      <c r="G97" s="113"/>
      <c r="H97" s="113"/>
    </row>
    <row r="98" spans="2:8" ht="27" customHeight="1" x14ac:dyDescent="0.25">
      <c r="B98" s="113"/>
      <c r="C98" s="113"/>
      <c r="D98" s="113"/>
      <c r="E98" s="113"/>
      <c r="F98" s="113"/>
      <c r="G98" s="113"/>
      <c r="H98" s="113"/>
    </row>
    <row r="99" spans="2:8" ht="27" customHeight="1" x14ac:dyDescent="0.25">
      <c r="B99" s="113"/>
      <c r="C99" s="113"/>
      <c r="D99" s="113"/>
      <c r="E99" s="113"/>
      <c r="F99" s="113"/>
      <c r="G99" s="113"/>
      <c r="H99" s="113"/>
    </row>
    <row r="100" spans="2:8" ht="27" customHeight="1" x14ac:dyDescent="0.25">
      <c r="B100" s="113"/>
      <c r="C100" s="113"/>
      <c r="D100" s="113"/>
      <c r="E100" s="113"/>
      <c r="F100" s="113"/>
      <c r="G100" s="113"/>
      <c r="H100" s="113"/>
    </row>
    <row r="101" spans="2:8" ht="27" customHeight="1" x14ac:dyDescent="0.25">
      <c r="B101" s="113"/>
      <c r="C101" s="113"/>
      <c r="D101" s="113"/>
      <c r="E101" s="113"/>
      <c r="F101" s="113"/>
      <c r="G101" s="113"/>
      <c r="H101" s="113"/>
    </row>
    <row r="102" spans="2:8" ht="27" customHeight="1" x14ac:dyDescent="0.25">
      <c r="B102" s="113"/>
      <c r="C102" s="113"/>
      <c r="D102" s="113"/>
      <c r="E102" s="113"/>
      <c r="F102" s="113"/>
      <c r="G102" s="113"/>
      <c r="H102" s="113"/>
    </row>
    <row r="103" spans="2:8" ht="27" customHeight="1" x14ac:dyDescent="0.25">
      <c r="B103" s="113"/>
      <c r="C103" s="113"/>
      <c r="D103" s="113"/>
      <c r="E103" s="113"/>
      <c r="F103" s="113"/>
      <c r="G103" s="113"/>
      <c r="H103" s="113"/>
    </row>
    <row r="104" spans="2:8" ht="27" customHeight="1" x14ac:dyDescent="0.25">
      <c r="B104" s="113"/>
      <c r="C104" s="113"/>
      <c r="D104" s="113"/>
      <c r="E104" s="113"/>
      <c r="F104" s="113"/>
      <c r="G104" s="113"/>
      <c r="H104" s="113"/>
    </row>
    <row r="105" spans="2:8" ht="27" customHeight="1" x14ac:dyDescent="0.25">
      <c r="B105" s="113"/>
      <c r="C105" s="113"/>
      <c r="D105" s="113"/>
      <c r="E105" s="113"/>
      <c r="F105" s="113"/>
      <c r="G105" s="113"/>
      <c r="H105" s="113"/>
    </row>
    <row r="106" spans="2:8" ht="27" customHeight="1" x14ac:dyDescent="0.25">
      <c r="B106" s="113"/>
      <c r="C106" s="113"/>
      <c r="D106" s="113"/>
      <c r="E106" s="113"/>
      <c r="F106" s="113"/>
      <c r="G106" s="113"/>
      <c r="H106" s="113"/>
    </row>
    <row r="107" spans="2:8" ht="27" customHeight="1" x14ac:dyDescent="0.25">
      <c r="B107" s="113"/>
      <c r="C107" s="113"/>
      <c r="D107" s="113"/>
      <c r="E107" s="113"/>
      <c r="F107" s="113"/>
      <c r="G107" s="113"/>
      <c r="H107" s="113"/>
    </row>
    <row r="108" spans="2:8" ht="27" customHeight="1" x14ac:dyDescent="0.25">
      <c r="B108" s="113"/>
      <c r="C108" s="113"/>
      <c r="D108" s="113"/>
      <c r="E108" s="113"/>
      <c r="F108" s="113"/>
      <c r="G108" s="113"/>
      <c r="H108" s="113"/>
    </row>
    <row r="109" spans="2:8" ht="27" customHeight="1" x14ac:dyDescent="0.25">
      <c r="B109" s="113"/>
      <c r="C109" s="113"/>
      <c r="D109" s="113"/>
      <c r="E109" s="113"/>
      <c r="F109" s="113"/>
      <c r="G109" s="113"/>
      <c r="H109" s="113"/>
    </row>
    <row r="110" spans="2:8" ht="27" customHeight="1" x14ac:dyDescent="0.25">
      <c r="B110" s="113"/>
      <c r="C110" s="113"/>
      <c r="D110" s="113"/>
      <c r="E110" s="113"/>
      <c r="F110" s="113"/>
      <c r="G110" s="113"/>
      <c r="H110" s="113"/>
    </row>
    <row r="111" spans="2:8" ht="27" customHeight="1" x14ac:dyDescent="0.25">
      <c r="B111" s="113"/>
      <c r="C111" s="113"/>
      <c r="D111" s="113"/>
      <c r="E111" s="113"/>
      <c r="F111" s="113"/>
      <c r="G111" s="113"/>
      <c r="H111" s="113"/>
    </row>
    <row r="112" spans="2:8" ht="27" customHeight="1" x14ac:dyDescent="0.25">
      <c r="B112" s="113"/>
      <c r="C112" s="113"/>
      <c r="D112" s="113"/>
      <c r="E112" s="113"/>
      <c r="F112" s="113"/>
      <c r="G112" s="113"/>
      <c r="H112" s="113"/>
    </row>
    <row r="113" spans="2:8" ht="27" customHeight="1" x14ac:dyDescent="0.25">
      <c r="B113" s="113"/>
      <c r="C113" s="113"/>
      <c r="D113" s="113"/>
      <c r="E113" s="113"/>
      <c r="F113" s="113"/>
      <c r="G113" s="113"/>
      <c r="H113" s="113"/>
    </row>
    <row r="114" spans="2:8" ht="27" customHeight="1" x14ac:dyDescent="0.25">
      <c r="B114" s="113"/>
      <c r="C114" s="113"/>
      <c r="D114" s="113"/>
      <c r="E114" s="113"/>
      <c r="F114" s="113"/>
      <c r="G114" s="113"/>
      <c r="H114" s="113"/>
    </row>
    <row r="115" spans="2:8" ht="27" customHeight="1" x14ac:dyDescent="0.25">
      <c r="B115" s="113"/>
      <c r="C115" s="113"/>
      <c r="D115" s="113"/>
      <c r="E115" s="113"/>
      <c r="F115" s="113"/>
      <c r="G115" s="113"/>
      <c r="H115" s="113"/>
    </row>
    <row r="116" spans="2:8" ht="27" customHeight="1" x14ac:dyDescent="0.25">
      <c r="B116" s="113"/>
      <c r="C116" s="113"/>
      <c r="D116" s="113"/>
      <c r="E116" s="113"/>
      <c r="F116" s="113"/>
      <c r="G116" s="113"/>
      <c r="H116" s="113"/>
    </row>
    <row r="117" spans="2:8" ht="27" customHeight="1" x14ac:dyDescent="0.25">
      <c r="B117" s="113"/>
      <c r="C117" s="113"/>
      <c r="D117" s="113"/>
      <c r="E117" s="113"/>
      <c r="F117" s="113"/>
      <c r="G117" s="113"/>
      <c r="H117" s="113"/>
    </row>
    <row r="118" spans="2:8" ht="27" customHeight="1" x14ac:dyDescent="0.25">
      <c r="B118" s="113"/>
      <c r="C118" s="113"/>
      <c r="D118" s="113"/>
      <c r="E118" s="113"/>
      <c r="F118" s="113"/>
      <c r="G118" s="113"/>
      <c r="H118" s="113"/>
    </row>
    <row r="119" spans="2:8" ht="27" customHeight="1" x14ac:dyDescent="0.25">
      <c r="B119" s="113"/>
      <c r="C119" s="113"/>
      <c r="D119" s="113"/>
      <c r="E119" s="113"/>
      <c r="F119" s="113"/>
      <c r="G119" s="113"/>
      <c r="H119" s="113"/>
    </row>
    <row r="120" spans="2:8" ht="27" customHeight="1" x14ac:dyDescent="0.25">
      <c r="B120" s="113"/>
      <c r="C120" s="113"/>
      <c r="D120" s="113"/>
      <c r="E120" s="113"/>
      <c r="F120" s="113"/>
      <c r="G120" s="113"/>
      <c r="H120" s="113"/>
    </row>
  </sheetData>
  <mergeCells count="7">
    <mergeCell ref="A1:H1"/>
    <mergeCell ref="A2:H2"/>
    <mergeCell ref="A3:H3"/>
    <mergeCell ref="A4:A5"/>
    <mergeCell ref="C4:F4"/>
    <mergeCell ref="G4:G5"/>
    <mergeCell ref="H4:H5"/>
  </mergeCells>
  <phoneticPr fontId="18" type="noConversion"/>
  <pageMargins left="0.84" right="0.75" top="0.94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workbookViewId="0">
      <selection activeCell="J47" sqref="J47"/>
    </sheetView>
  </sheetViews>
  <sheetFormatPr defaultRowHeight="27" customHeight="1" x14ac:dyDescent="0.25"/>
  <cols>
    <col min="1" max="1" width="21" style="92" customWidth="1"/>
    <col min="2" max="3" width="12.85546875" style="92" hidden="1" customWidth="1"/>
    <col min="4" max="4" width="12.85546875" style="92" customWidth="1"/>
    <col min="5" max="6" width="12.7109375" style="92" customWidth="1"/>
    <col min="7" max="7" width="12.140625" style="92" customWidth="1"/>
    <col min="8" max="8" width="12.7109375" style="92" customWidth="1"/>
    <col min="9" max="9" width="8.42578125" style="92" customWidth="1"/>
    <col min="10" max="10" width="12.42578125" style="92" hidden="1" customWidth="1"/>
    <col min="11" max="16384" width="9.140625" style="92"/>
  </cols>
  <sheetData>
    <row r="1" spans="1:12" ht="27" customHeight="1" x14ac:dyDescent="0.3">
      <c r="A1" s="170" t="s">
        <v>236</v>
      </c>
      <c r="B1" s="170"/>
      <c r="C1" s="170"/>
      <c r="D1" s="170"/>
      <c r="E1" s="170"/>
      <c r="F1" s="170"/>
      <c r="G1" s="170"/>
      <c r="H1" s="170"/>
    </row>
    <row r="2" spans="1:12" ht="15.75" customHeight="1" x14ac:dyDescent="0.3">
      <c r="A2" s="170"/>
      <c r="B2" s="170"/>
      <c r="C2" s="170"/>
      <c r="D2" s="170"/>
      <c r="E2" s="170"/>
      <c r="F2" s="170"/>
      <c r="G2" s="170"/>
      <c r="H2" s="170"/>
    </row>
    <row r="3" spans="1:12" ht="27" customHeight="1" x14ac:dyDescent="0.25">
      <c r="A3" s="168"/>
      <c r="B3" s="169"/>
      <c r="C3" s="169"/>
      <c r="D3" s="169"/>
      <c r="E3" s="169"/>
      <c r="F3" s="169"/>
      <c r="G3" s="169"/>
      <c r="H3" s="168"/>
    </row>
    <row r="4" spans="1:12" ht="18.75" customHeight="1" x14ac:dyDescent="0.25">
      <c r="A4" s="171"/>
      <c r="B4" s="106" t="s">
        <v>0</v>
      </c>
      <c r="C4" s="175" t="s">
        <v>147</v>
      </c>
      <c r="D4" s="183"/>
      <c r="E4" s="176"/>
      <c r="F4" s="177"/>
      <c r="G4" s="184" t="s">
        <v>200</v>
      </c>
      <c r="H4" s="186" t="s">
        <v>201</v>
      </c>
    </row>
    <row r="5" spans="1:12" ht="56.25" customHeight="1" x14ac:dyDescent="0.25">
      <c r="A5" s="182"/>
      <c r="B5" s="107"/>
      <c r="C5" s="95" t="s">
        <v>129</v>
      </c>
      <c r="D5" s="95" t="s">
        <v>129</v>
      </c>
      <c r="E5" s="95" t="s">
        <v>232</v>
      </c>
      <c r="F5" s="95" t="s">
        <v>199</v>
      </c>
      <c r="G5" s="185"/>
      <c r="H5" s="187"/>
    </row>
    <row r="6" spans="1:12" ht="23.25" customHeight="1" x14ac:dyDescent="0.25">
      <c r="A6" s="96" t="s">
        <v>136</v>
      </c>
      <c r="B6" s="108">
        <v>358436.23800000001</v>
      </c>
      <c r="C6" s="109">
        <f>SUM(C7:C33)</f>
        <v>358436.2</v>
      </c>
      <c r="D6" s="109">
        <f>SUM(D7:D33)</f>
        <v>333275.19999999995</v>
      </c>
      <c r="E6" s="109">
        <v>100.2</v>
      </c>
      <c r="F6" s="99">
        <f>SUM(F7:F33)</f>
        <v>100</v>
      </c>
      <c r="G6" s="110">
        <f>ROUND('[1]4001'!F5,1)</f>
        <v>552.20000000000005</v>
      </c>
      <c r="H6" s="110">
        <f>ROUND('[1]4001'!H5,1)</f>
        <v>7.3</v>
      </c>
    </row>
    <row r="7" spans="1:12" ht="35.25" customHeight="1" x14ac:dyDescent="0.25">
      <c r="A7" s="111" t="s">
        <v>3</v>
      </c>
      <c r="B7" s="101">
        <v>4737.7809999999999</v>
      </c>
      <c r="C7" s="86">
        <f t="shared" ref="C7:C33" si="0">ROUND(B7,1)</f>
        <v>4737.8</v>
      </c>
      <c r="D7" s="86">
        <v>2532.6999999999998</v>
      </c>
      <c r="E7" s="86">
        <v>107.8</v>
      </c>
      <c r="F7" s="86">
        <v>0.8</v>
      </c>
      <c r="G7" s="86">
        <v>97.1</v>
      </c>
      <c r="H7" s="86">
        <v>1.3</v>
      </c>
      <c r="J7" s="92">
        <f>B7/B$6*100</f>
        <v>1.3217918552085686</v>
      </c>
      <c r="L7" s="114"/>
    </row>
    <row r="8" spans="1:12" ht="18.95" customHeight="1" x14ac:dyDescent="0.25">
      <c r="A8" s="111" t="s">
        <v>4</v>
      </c>
      <c r="B8" s="101">
        <v>7595.723</v>
      </c>
      <c r="C8" s="86">
        <f t="shared" si="0"/>
        <v>7595.7</v>
      </c>
      <c r="D8" s="86">
        <v>11744.6</v>
      </c>
      <c r="E8" s="86">
        <v>128.4</v>
      </c>
      <c r="F8" s="86">
        <v>3.5</v>
      </c>
      <c r="G8" s="86">
        <v>443.3</v>
      </c>
      <c r="H8" s="86">
        <v>7.2</v>
      </c>
      <c r="J8" s="92">
        <f t="shared" ref="J8:J33" si="1">B8/B$6*100</f>
        <v>2.1191280888290094</v>
      </c>
      <c r="L8" s="114"/>
    </row>
    <row r="9" spans="1:12" ht="18.95" customHeight="1" x14ac:dyDescent="0.25">
      <c r="A9" s="111" t="s">
        <v>5</v>
      </c>
      <c r="B9" s="101">
        <v>899.60199999999998</v>
      </c>
      <c r="C9" s="86">
        <f t="shared" si="0"/>
        <v>899.6</v>
      </c>
      <c r="D9" s="86">
        <v>528.79999999999995</v>
      </c>
      <c r="E9" s="86">
        <v>87.2</v>
      </c>
      <c r="F9" s="86">
        <v>0.2</v>
      </c>
      <c r="G9" s="86">
        <v>26.3</v>
      </c>
      <c r="H9" s="86">
        <v>0.5</v>
      </c>
      <c r="J9" s="92">
        <f t="shared" si="1"/>
        <v>0.25097964564620834</v>
      </c>
      <c r="L9" s="114"/>
    </row>
    <row r="10" spans="1:12" ht="18.95" customHeight="1" x14ac:dyDescent="0.25">
      <c r="A10" s="111" t="s">
        <v>6</v>
      </c>
      <c r="B10" s="101">
        <v>57882.389000000003</v>
      </c>
      <c r="C10" s="86">
        <f t="shared" si="0"/>
        <v>57882.400000000001</v>
      </c>
      <c r="D10" s="86">
        <v>54484.3</v>
      </c>
      <c r="E10" s="86">
        <v>91.2</v>
      </c>
      <c r="F10" s="86">
        <v>16.399999999999999</v>
      </c>
      <c r="G10" s="86">
        <v>1706.7</v>
      </c>
      <c r="H10" s="86">
        <v>16.5</v>
      </c>
      <c r="J10" s="92">
        <f t="shared" si="1"/>
        <v>16.148587353491862</v>
      </c>
      <c r="L10" s="114"/>
    </row>
    <row r="11" spans="1:12" ht="18.95" customHeight="1" x14ac:dyDescent="0.25">
      <c r="A11" s="111" t="s">
        <v>7</v>
      </c>
      <c r="B11" s="101">
        <v>94575.986999999994</v>
      </c>
      <c r="C11" s="86">
        <f t="shared" si="0"/>
        <v>94576</v>
      </c>
      <c r="D11" s="86">
        <v>78645.600000000006</v>
      </c>
      <c r="E11" s="86">
        <v>97.1</v>
      </c>
      <c r="F11" s="86">
        <v>23.6</v>
      </c>
      <c r="G11" s="86">
        <v>2965.9</v>
      </c>
      <c r="H11" s="86">
        <v>18</v>
      </c>
      <c r="J11" s="92">
        <f t="shared" si="1"/>
        <v>26.385721356667062</v>
      </c>
      <c r="L11" s="114"/>
    </row>
    <row r="12" spans="1:12" ht="18.95" customHeight="1" x14ac:dyDescent="0.25">
      <c r="A12" s="111" t="s">
        <v>8</v>
      </c>
      <c r="B12" s="101">
        <v>2199.2069999999999</v>
      </c>
      <c r="C12" s="86">
        <f t="shared" si="0"/>
        <v>2199.1999999999998</v>
      </c>
      <c r="D12" s="86">
        <v>1746.9</v>
      </c>
      <c r="E12" s="86">
        <v>91.1</v>
      </c>
      <c r="F12" s="86">
        <v>0.5</v>
      </c>
      <c r="G12" s="86">
        <v>58.6</v>
      </c>
      <c r="H12" s="86">
        <v>1.4</v>
      </c>
      <c r="J12" s="92">
        <f t="shared" si="1"/>
        <v>0.61355598760636465</v>
      </c>
      <c r="L12" s="114"/>
    </row>
    <row r="13" spans="1:12" ht="18.95" customHeight="1" x14ac:dyDescent="0.25">
      <c r="A13" s="111" t="s">
        <v>9</v>
      </c>
      <c r="B13" s="101">
        <v>2531.721</v>
      </c>
      <c r="C13" s="86">
        <f t="shared" si="0"/>
        <v>2531.6999999999998</v>
      </c>
      <c r="D13" s="86">
        <v>971.4</v>
      </c>
      <c r="E13" s="86">
        <v>110.5</v>
      </c>
      <c r="F13" s="86">
        <v>0.3</v>
      </c>
      <c r="G13" s="86">
        <v>76.2</v>
      </c>
      <c r="H13" s="86">
        <v>0.8</v>
      </c>
      <c r="J13" s="92">
        <f t="shared" si="1"/>
        <v>0.70632395154197547</v>
      </c>
      <c r="L13" s="114"/>
    </row>
    <row r="14" spans="1:12" ht="18.95" customHeight="1" x14ac:dyDescent="0.25">
      <c r="A14" s="111" t="s">
        <v>10</v>
      </c>
      <c r="B14" s="101">
        <v>23059.811000000002</v>
      </c>
      <c r="C14" s="86">
        <f t="shared" si="0"/>
        <v>23059.8</v>
      </c>
      <c r="D14" s="86">
        <v>40297.1</v>
      </c>
      <c r="E14" s="86">
        <v>130.9</v>
      </c>
      <c r="F14" s="86">
        <v>12.1</v>
      </c>
      <c r="G14" s="86">
        <v>1482.4</v>
      </c>
      <c r="H14" s="86">
        <v>22.6</v>
      </c>
      <c r="J14" s="92">
        <f t="shared" si="1"/>
        <v>6.4334485621958803</v>
      </c>
      <c r="L14" s="114"/>
    </row>
    <row r="15" spans="1:12" ht="18.95" customHeight="1" x14ac:dyDescent="0.25">
      <c r="A15" s="111" t="s">
        <v>31</v>
      </c>
      <c r="B15" s="101">
        <v>16913.617999999999</v>
      </c>
      <c r="C15" s="86">
        <f t="shared" si="0"/>
        <v>16913.599999999999</v>
      </c>
      <c r="D15" s="86">
        <v>15776.2</v>
      </c>
      <c r="E15" s="86">
        <v>102.9</v>
      </c>
      <c r="F15" s="86">
        <v>4.7</v>
      </c>
      <c r="G15" s="86">
        <v>1132.8</v>
      </c>
      <c r="H15" s="86">
        <v>11.4</v>
      </c>
      <c r="J15" s="92">
        <f t="shared" si="1"/>
        <v>4.7187243383577746</v>
      </c>
      <c r="L15" s="114"/>
    </row>
    <row r="16" spans="1:12" ht="18.95" customHeight="1" x14ac:dyDescent="0.25">
      <c r="A16" s="111" t="s">
        <v>11</v>
      </c>
      <c r="B16" s="101">
        <v>18954.222000000002</v>
      </c>
      <c r="C16" s="86">
        <f t="shared" si="0"/>
        <v>18954.2</v>
      </c>
      <c r="D16" s="86">
        <v>17931.099999999999</v>
      </c>
      <c r="E16" s="86">
        <v>86.1</v>
      </c>
      <c r="F16" s="86">
        <v>5.4</v>
      </c>
      <c r="G16" s="86">
        <v>637.6</v>
      </c>
      <c r="H16" s="86">
        <v>10.4</v>
      </c>
      <c r="J16" s="92">
        <f t="shared" si="1"/>
        <v>5.2880317307649012</v>
      </c>
      <c r="L16" s="114"/>
    </row>
    <row r="17" spans="1:12" ht="18.95" customHeight="1" x14ac:dyDescent="0.25">
      <c r="A17" s="111" t="s">
        <v>12</v>
      </c>
      <c r="B17" s="101">
        <v>2485.2330000000002</v>
      </c>
      <c r="C17" s="86">
        <f t="shared" si="0"/>
        <v>2485.1999999999998</v>
      </c>
      <c r="D17" s="86">
        <v>1471</v>
      </c>
      <c r="E17" s="86">
        <v>90.9</v>
      </c>
      <c r="F17" s="86">
        <v>0.4</v>
      </c>
      <c r="G17" s="86">
        <v>59.8</v>
      </c>
      <c r="H17" s="86">
        <v>1.5</v>
      </c>
      <c r="J17" s="92">
        <f t="shared" si="1"/>
        <v>0.69335428076889927</v>
      </c>
      <c r="L17" s="114"/>
    </row>
    <row r="18" spans="1:12" ht="18.95" customHeight="1" x14ac:dyDescent="0.25">
      <c r="A18" s="111" t="s">
        <v>13</v>
      </c>
      <c r="B18" s="101">
        <v>31039.522000000001</v>
      </c>
      <c r="C18" s="86">
        <f t="shared" si="0"/>
        <v>31039.5</v>
      </c>
      <c r="D18" s="86">
        <v>30434.5</v>
      </c>
      <c r="E18" s="86">
        <v>91.9</v>
      </c>
      <c r="F18" s="86">
        <v>9.1</v>
      </c>
      <c r="G18" s="86">
        <v>1140.5999999999999</v>
      </c>
      <c r="H18" s="86">
        <v>13.5</v>
      </c>
      <c r="J18" s="92">
        <f t="shared" si="1"/>
        <v>8.6597053281203102</v>
      </c>
      <c r="L18" s="114"/>
    </row>
    <row r="19" spans="1:12" ht="18.95" customHeight="1" x14ac:dyDescent="0.25">
      <c r="A19" s="111" t="s">
        <v>14</v>
      </c>
      <c r="B19" s="101">
        <v>7868.3389999999999</v>
      </c>
      <c r="C19" s="86">
        <f t="shared" si="0"/>
        <v>7868.3</v>
      </c>
      <c r="D19" s="86">
        <v>6797.7</v>
      </c>
      <c r="E19" s="86">
        <v>93.7</v>
      </c>
      <c r="F19" s="86">
        <v>2</v>
      </c>
      <c r="G19" s="86">
        <v>311.39999999999998</v>
      </c>
      <c r="H19" s="86">
        <v>2.7</v>
      </c>
      <c r="J19" s="92">
        <f t="shared" si="1"/>
        <v>2.1951851308070025</v>
      </c>
      <c r="L19" s="114"/>
    </row>
    <row r="20" spans="1:12" ht="18.95" customHeight="1" x14ac:dyDescent="0.25">
      <c r="A20" s="111" t="s">
        <v>15</v>
      </c>
      <c r="B20" s="101">
        <v>3368.1610000000001</v>
      </c>
      <c r="C20" s="86">
        <f t="shared" si="0"/>
        <v>3368.2</v>
      </c>
      <c r="D20" s="86">
        <v>2987.6</v>
      </c>
      <c r="E20" s="86">
        <v>104.7</v>
      </c>
      <c r="F20" s="86">
        <v>0.9</v>
      </c>
      <c r="G20" s="86">
        <v>121.5</v>
      </c>
      <c r="H20" s="86">
        <v>2.6</v>
      </c>
      <c r="J20" s="92">
        <f t="shared" si="1"/>
        <v>0.93968205301831109</v>
      </c>
      <c r="L20" s="114"/>
    </row>
    <row r="21" spans="1:12" ht="18.95" customHeight="1" x14ac:dyDescent="0.25">
      <c r="A21" s="111" t="s">
        <v>16</v>
      </c>
      <c r="B21" s="101">
        <v>4374.0020000000004</v>
      </c>
      <c r="C21" s="86">
        <f t="shared" si="0"/>
        <v>4374</v>
      </c>
      <c r="D21" s="86">
        <v>3093.1</v>
      </c>
      <c r="E21" s="86">
        <v>105.2</v>
      </c>
      <c r="F21" s="86">
        <v>0.9</v>
      </c>
      <c r="G21" s="86">
        <v>92.8</v>
      </c>
      <c r="H21" s="86">
        <v>1.3</v>
      </c>
      <c r="J21" s="92">
        <f t="shared" si="1"/>
        <v>1.2203012799169042</v>
      </c>
      <c r="L21" s="114"/>
    </row>
    <row r="22" spans="1:12" ht="18.95" customHeight="1" x14ac:dyDescent="0.25">
      <c r="A22" s="111" t="s">
        <v>17</v>
      </c>
      <c r="B22" s="101">
        <v>13694.624</v>
      </c>
      <c r="C22" s="86">
        <f t="shared" si="0"/>
        <v>13694.6</v>
      </c>
      <c r="D22" s="86">
        <v>10150.799999999999</v>
      </c>
      <c r="E22" s="86">
        <v>93.7</v>
      </c>
      <c r="F22" s="86">
        <v>3.1</v>
      </c>
      <c r="G22" s="86">
        <v>353.1</v>
      </c>
      <c r="H22" s="86">
        <v>6.9</v>
      </c>
      <c r="J22" s="92">
        <f t="shared" si="1"/>
        <v>3.8206583342167542</v>
      </c>
      <c r="L22" s="114"/>
    </row>
    <row r="23" spans="1:12" ht="18.95" customHeight="1" x14ac:dyDescent="0.25">
      <c r="A23" s="111" t="s">
        <v>18</v>
      </c>
      <c r="B23" s="101">
        <v>3948.453</v>
      </c>
      <c r="C23" s="86">
        <f t="shared" si="0"/>
        <v>3948.5</v>
      </c>
      <c r="D23" s="86">
        <v>2977.5</v>
      </c>
      <c r="E23" s="86">
        <v>74.400000000000006</v>
      </c>
      <c r="F23" s="86">
        <v>0.9</v>
      </c>
      <c r="G23" s="86">
        <v>148.5</v>
      </c>
      <c r="H23" s="86">
        <v>2.6</v>
      </c>
      <c r="J23" s="92">
        <f t="shared" si="1"/>
        <v>1.1015775140458872</v>
      </c>
      <c r="L23" s="114"/>
    </row>
    <row r="24" spans="1:12" ht="18.95" customHeight="1" x14ac:dyDescent="0.25">
      <c r="A24" s="111" t="s">
        <v>19</v>
      </c>
      <c r="B24" s="101">
        <v>4550.5510000000004</v>
      </c>
      <c r="C24" s="86">
        <f t="shared" si="0"/>
        <v>4550.6000000000004</v>
      </c>
      <c r="D24" s="86">
        <v>3206.6</v>
      </c>
      <c r="E24" s="86">
        <v>107.2</v>
      </c>
      <c r="F24" s="86">
        <v>1</v>
      </c>
      <c r="G24" s="86">
        <v>134.6</v>
      </c>
      <c r="H24" s="86">
        <v>2.8</v>
      </c>
      <c r="J24" s="92">
        <f t="shared" si="1"/>
        <v>1.2695566233456563</v>
      </c>
      <c r="L24" s="114"/>
    </row>
    <row r="25" spans="1:12" ht="18.95" customHeight="1" x14ac:dyDescent="0.25">
      <c r="A25" s="111" t="s">
        <v>20</v>
      </c>
      <c r="B25" s="101">
        <v>3009.04</v>
      </c>
      <c r="C25" s="86">
        <v>3009.1</v>
      </c>
      <c r="D25" s="86">
        <v>1122.9000000000001</v>
      </c>
      <c r="E25" s="86">
        <v>111.6</v>
      </c>
      <c r="F25" s="86">
        <v>0.3</v>
      </c>
      <c r="G25" s="86">
        <v>81.2</v>
      </c>
      <c r="H25" s="86">
        <v>1</v>
      </c>
      <c r="J25" s="92">
        <f t="shared" si="1"/>
        <v>0.83949101150871919</v>
      </c>
      <c r="L25" s="114"/>
    </row>
    <row r="26" spans="1:12" ht="18.95" customHeight="1" x14ac:dyDescent="0.25">
      <c r="A26" s="111" t="s">
        <v>21</v>
      </c>
      <c r="B26" s="101">
        <v>18163.351999999999</v>
      </c>
      <c r="C26" s="86">
        <f t="shared" si="0"/>
        <v>18163.400000000001</v>
      </c>
      <c r="D26" s="86">
        <v>18763.8</v>
      </c>
      <c r="E26" s="86">
        <v>127.3</v>
      </c>
      <c r="F26" s="86">
        <v>5.6</v>
      </c>
      <c r="G26" s="86">
        <v>597.20000000000005</v>
      </c>
      <c r="H26" s="86">
        <v>6.8</v>
      </c>
      <c r="J26" s="92">
        <f t="shared" si="1"/>
        <v>5.0673871875644441</v>
      </c>
      <c r="L26" s="114"/>
    </row>
    <row r="27" spans="1:12" ht="18.95" customHeight="1" x14ac:dyDescent="0.25">
      <c r="A27" s="111" t="s">
        <v>22</v>
      </c>
      <c r="B27" s="101">
        <v>534.01</v>
      </c>
      <c r="C27" s="86">
        <f t="shared" si="0"/>
        <v>534</v>
      </c>
      <c r="D27" s="86">
        <v>338.2</v>
      </c>
      <c r="E27" s="86">
        <v>92.8</v>
      </c>
      <c r="F27" s="86">
        <v>0.1</v>
      </c>
      <c r="G27" s="86">
        <v>11.9</v>
      </c>
      <c r="H27" s="86">
        <v>0.3</v>
      </c>
      <c r="J27" s="92">
        <f t="shared" si="1"/>
        <v>0.14898326212206256</v>
      </c>
      <c r="L27" s="114"/>
    </row>
    <row r="28" spans="1:12" ht="18.95" customHeight="1" x14ac:dyDescent="0.25">
      <c r="A28" s="111" t="s">
        <v>23</v>
      </c>
      <c r="B28" s="101">
        <v>6219.3459999999995</v>
      </c>
      <c r="C28" s="86">
        <f t="shared" si="0"/>
        <v>6219.3</v>
      </c>
      <c r="D28" s="86">
        <v>4738.6000000000004</v>
      </c>
      <c r="E28" s="86">
        <v>107.1</v>
      </c>
      <c r="F28" s="86">
        <v>1.4</v>
      </c>
      <c r="G28" s="86">
        <v>229.7</v>
      </c>
      <c r="H28" s="86">
        <v>3.6</v>
      </c>
      <c r="J28" s="92">
        <f t="shared" si="1"/>
        <v>1.7351331535847665</v>
      </c>
      <c r="L28" s="114"/>
    </row>
    <row r="29" spans="1:12" ht="18.95" customHeight="1" x14ac:dyDescent="0.25">
      <c r="A29" s="111" t="s">
        <v>24</v>
      </c>
      <c r="B29" s="101">
        <v>13483.619000000001</v>
      </c>
      <c r="C29" s="86">
        <f t="shared" si="0"/>
        <v>13483.6</v>
      </c>
      <c r="D29" s="86">
        <v>8883.9</v>
      </c>
      <c r="E29" s="86">
        <v>100.1</v>
      </c>
      <c r="F29" s="86">
        <v>2.7</v>
      </c>
      <c r="G29" s="86">
        <v>424.7</v>
      </c>
      <c r="H29" s="86">
        <v>7</v>
      </c>
      <c r="J29" s="92">
        <f t="shared" si="1"/>
        <v>3.7617901234640234</v>
      </c>
      <c r="L29" s="114"/>
    </row>
    <row r="30" spans="1:12" ht="18.95" customHeight="1" x14ac:dyDescent="0.25">
      <c r="A30" s="111" t="s">
        <v>25</v>
      </c>
      <c r="B30" s="101">
        <v>316.20600000000002</v>
      </c>
      <c r="C30" s="86">
        <f t="shared" si="0"/>
        <v>316.2</v>
      </c>
      <c r="D30" s="86">
        <v>176.5</v>
      </c>
      <c r="E30" s="86">
        <v>85.1</v>
      </c>
      <c r="F30" s="86">
        <v>0.1</v>
      </c>
      <c r="G30" s="86">
        <v>21.8</v>
      </c>
      <c r="H30" s="86">
        <v>0.2</v>
      </c>
      <c r="J30" s="92">
        <f t="shared" si="1"/>
        <v>8.8218200750114995E-2</v>
      </c>
      <c r="L30" s="114"/>
    </row>
    <row r="31" spans="1:12" ht="18.95" customHeight="1" x14ac:dyDescent="0.25">
      <c r="A31" s="111" t="s">
        <v>26</v>
      </c>
      <c r="B31" s="101">
        <v>6731.4269999999997</v>
      </c>
      <c r="C31" s="86">
        <f t="shared" si="0"/>
        <v>6731.4</v>
      </c>
      <c r="D31" s="86">
        <v>4103.3</v>
      </c>
      <c r="E31" s="86">
        <v>104.4</v>
      </c>
      <c r="F31" s="86">
        <v>1.2</v>
      </c>
      <c r="G31" s="86">
        <v>128.6</v>
      </c>
      <c r="H31" s="86">
        <v>3.8</v>
      </c>
      <c r="J31" s="92">
        <f t="shared" si="1"/>
        <v>1.8779984517078876</v>
      </c>
      <c r="L31" s="114"/>
    </row>
    <row r="32" spans="1:12" ht="18.95" customHeight="1" x14ac:dyDescent="0.25">
      <c r="A32" s="111" t="s">
        <v>27</v>
      </c>
      <c r="B32" s="101">
        <v>8768.5730000000003</v>
      </c>
      <c r="C32" s="86">
        <f t="shared" si="0"/>
        <v>8768.6</v>
      </c>
      <c r="D32" s="86">
        <v>9056.9</v>
      </c>
      <c r="E32" s="86">
        <v>85.3</v>
      </c>
      <c r="F32" s="86">
        <v>2.7</v>
      </c>
      <c r="G32" s="86">
        <v>10833.6</v>
      </c>
      <c r="H32" s="86">
        <v>3.2</v>
      </c>
      <c r="J32" s="92">
        <f t="shared" si="1"/>
        <v>2.4463410979109765</v>
      </c>
      <c r="L32" s="114"/>
    </row>
    <row r="33" spans="1:12" ht="18.95" customHeight="1" x14ac:dyDescent="0.25">
      <c r="A33" s="111" t="s">
        <v>28</v>
      </c>
      <c r="B33" s="101">
        <v>531.71900000000005</v>
      </c>
      <c r="C33" s="86">
        <f t="shared" si="0"/>
        <v>531.70000000000005</v>
      </c>
      <c r="D33" s="86">
        <v>313.60000000000002</v>
      </c>
      <c r="E33" s="86">
        <v>120.2</v>
      </c>
      <c r="F33" s="86">
        <v>0.1</v>
      </c>
      <c r="G33" s="86">
        <v>363</v>
      </c>
      <c r="H33" s="86">
        <v>0.8</v>
      </c>
      <c r="J33" s="92">
        <f t="shared" si="1"/>
        <v>0.14834409683766406</v>
      </c>
      <c r="L33" s="114"/>
    </row>
    <row r="34" spans="1:12" ht="18.95" customHeight="1" x14ac:dyDescent="0.25">
      <c r="B34" s="113"/>
      <c r="C34" s="86"/>
      <c r="D34" s="113"/>
      <c r="E34" s="113"/>
      <c r="F34" s="113"/>
      <c r="G34" s="86"/>
      <c r="H34" s="113"/>
    </row>
    <row r="35" spans="1:12" ht="27" customHeight="1" x14ac:dyDescent="0.25">
      <c r="B35" s="113"/>
      <c r="C35" s="86"/>
      <c r="D35" s="113"/>
      <c r="E35" s="113"/>
      <c r="F35" s="113"/>
      <c r="G35" s="113"/>
      <c r="H35" s="113"/>
    </row>
    <row r="36" spans="1:12" ht="27" customHeight="1" x14ac:dyDescent="0.25">
      <c r="B36" s="113"/>
      <c r="C36" s="86"/>
      <c r="D36" s="113"/>
      <c r="E36" s="113"/>
      <c r="F36" s="113"/>
      <c r="G36" s="113"/>
      <c r="H36" s="113"/>
    </row>
    <row r="37" spans="1:12" ht="27" customHeight="1" x14ac:dyDescent="0.25">
      <c r="B37" s="113"/>
      <c r="C37" s="86"/>
      <c r="D37" s="113"/>
      <c r="E37" s="113"/>
      <c r="F37" s="113"/>
      <c r="G37" s="113"/>
      <c r="H37" s="113"/>
    </row>
    <row r="38" spans="1:12" ht="27" customHeight="1" x14ac:dyDescent="0.25">
      <c r="B38" s="113"/>
      <c r="C38" s="86"/>
      <c r="D38" s="113"/>
      <c r="E38" s="113"/>
      <c r="F38" s="113"/>
      <c r="G38" s="113"/>
      <c r="H38" s="113"/>
    </row>
    <row r="39" spans="1:12" ht="27" customHeight="1" x14ac:dyDescent="0.25">
      <c r="B39" s="113"/>
      <c r="C39" s="86"/>
      <c r="D39" s="113"/>
      <c r="E39" s="113"/>
      <c r="F39" s="113"/>
      <c r="G39" s="113"/>
      <c r="H39" s="113"/>
    </row>
    <row r="40" spans="1:12" ht="27" customHeight="1" x14ac:dyDescent="0.25">
      <c r="B40" s="113"/>
      <c r="C40" s="86"/>
      <c r="D40" s="113"/>
      <c r="E40" s="113"/>
      <c r="F40" s="113"/>
      <c r="G40" s="113"/>
      <c r="H40" s="113"/>
    </row>
    <row r="41" spans="1:12" ht="27" customHeight="1" x14ac:dyDescent="0.25">
      <c r="B41" s="113"/>
      <c r="C41" s="86"/>
      <c r="D41" s="113"/>
      <c r="E41" s="113"/>
      <c r="F41" s="113"/>
      <c r="G41" s="113"/>
      <c r="H41" s="113"/>
    </row>
    <row r="42" spans="1:12" ht="27" customHeight="1" x14ac:dyDescent="0.25">
      <c r="B42" s="113"/>
      <c r="C42" s="113"/>
      <c r="D42" s="113"/>
      <c r="E42" s="113"/>
      <c r="F42" s="113"/>
      <c r="G42" s="113"/>
      <c r="H42" s="113"/>
    </row>
    <row r="43" spans="1:12" ht="27" customHeight="1" x14ac:dyDescent="0.25">
      <c r="B43" s="113"/>
      <c r="C43" s="113"/>
      <c r="D43" s="113"/>
      <c r="E43" s="113"/>
      <c r="F43" s="113"/>
      <c r="G43" s="113"/>
      <c r="H43" s="113"/>
    </row>
    <row r="44" spans="1:12" ht="27" customHeight="1" x14ac:dyDescent="0.25">
      <c r="B44" s="113"/>
      <c r="C44" s="113"/>
      <c r="D44" s="113"/>
      <c r="E44" s="113"/>
      <c r="F44" s="113"/>
      <c r="G44" s="113"/>
      <c r="H44" s="113"/>
    </row>
    <row r="45" spans="1:12" ht="27" customHeight="1" x14ac:dyDescent="0.25">
      <c r="B45" s="113"/>
      <c r="C45" s="113"/>
      <c r="D45" s="113"/>
      <c r="E45" s="113"/>
      <c r="F45" s="113"/>
      <c r="G45" s="113"/>
      <c r="H45" s="113"/>
    </row>
    <row r="46" spans="1:12" ht="27" customHeight="1" x14ac:dyDescent="0.25">
      <c r="B46" s="113"/>
      <c r="C46" s="113"/>
      <c r="D46" s="113"/>
      <c r="E46" s="113"/>
      <c r="F46" s="113"/>
      <c r="G46" s="113"/>
      <c r="H46" s="113"/>
    </row>
    <row r="47" spans="1:12" ht="27" customHeight="1" x14ac:dyDescent="0.25">
      <c r="B47" s="113"/>
      <c r="C47" s="113"/>
      <c r="D47" s="113"/>
      <c r="E47" s="113"/>
      <c r="F47" s="113"/>
      <c r="G47" s="113"/>
      <c r="H47" s="113"/>
    </row>
    <row r="48" spans="1:12" ht="27" customHeight="1" x14ac:dyDescent="0.25">
      <c r="B48" s="113"/>
      <c r="C48" s="113"/>
      <c r="D48" s="113"/>
      <c r="E48" s="113"/>
      <c r="F48" s="113"/>
      <c r="G48" s="113"/>
      <c r="H48" s="113"/>
    </row>
    <row r="49" spans="2:8" ht="27" customHeight="1" x14ac:dyDescent="0.25">
      <c r="B49" s="113"/>
      <c r="C49" s="113"/>
      <c r="D49" s="113"/>
      <c r="E49" s="113"/>
      <c r="F49" s="113"/>
      <c r="G49" s="113"/>
      <c r="H49" s="113"/>
    </row>
    <row r="50" spans="2:8" ht="27" customHeight="1" x14ac:dyDescent="0.25">
      <c r="B50" s="113"/>
      <c r="C50" s="113"/>
      <c r="D50" s="113"/>
      <c r="E50" s="113"/>
      <c r="F50" s="113"/>
      <c r="G50" s="113"/>
      <c r="H50" s="113"/>
    </row>
    <row r="51" spans="2:8" ht="27" customHeight="1" x14ac:dyDescent="0.25">
      <c r="B51" s="113"/>
      <c r="C51" s="113"/>
      <c r="D51" s="113"/>
      <c r="E51" s="113"/>
      <c r="F51" s="113"/>
      <c r="G51" s="113"/>
      <c r="H51" s="113"/>
    </row>
    <row r="52" spans="2:8" ht="27" customHeight="1" x14ac:dyDescent="0.25">
      <c r="B52" s="113"/>
      <c r="C52" s="113"/>
      <c r="D52" s="113"/>
      <c r="E52" s="113"/>
      <c r="F52" s="113"/>
      <c r="G52" s="113"/>
      <c r="H52" s="113"/>
    </row>
    <row r="53" spans="2:8" ht="27" customHeight="1" x14ac:dyDescent="0.25">
      <c r="B53" s="113"/>
      <c r="C53" s="113"/>
      <c r="D53" s="113"/>
      <c r="E53" s="113"/>
      <c r="F53" s="113"/>
      <c r="G53" s="113"/>
      <c r="H53" s="113"/>
    </row>
    <row r="54" spans="2:8" ht="27" customHeight="1" x14ac:dyDescent="0.25">
      <c r="B54" s="113"/>
      <c r="C54" s="113"/>
      <c r="D54" s="113"/>
      <c r="E54" s="113"/>
      <c r="F54" s="113"/>
      <c r="G54" s="113"/>
      <c r="H54" s="113"/>
    </row>
    <row r="55" spans="2:8" ht="27" customHeight="1" x14ac:dyDescent="0.25">
      <c r="B55" s="113"/>
      <c r="C55" s="113"/>
      <c r="D55" s="113"/>
      <c r="E55" s="113"/>
      <c r="F55" s="113"/>
      <c r="G55" s="113"/>
      <c r="H55" s="113"/>
    </row>
    <row r="56" spans="2:8" ht="27" customHeight="1" x14ac:dyDescent="0.25">
      <c r="B56" s="113"/>
      <c r="C56" s="113"/>
      <c r="D56" s="113"/>
      <c r="E56" s="113"/>
      <c r="F56" s="113"/>
      <c r="G56" s="113"/>
      <c r="H56" s="113"/>
    </row>
    <row r="57" spans="2:8" ht="27" customHeight="1" x14ac:dyDescent="0.25">
      <c r="B57" s="113"/>
      <c r="C57" s="113"/>
      <c r="D57" s="113"/>
      <c r="E57" s="113"/>
      <c r="F57" s="113"/>
      <c r="G57" s="113"/>
      <c r="H57" s="113"/>
    </row>
    <row r="58" spans="2:8" ht="27" customHeight="1" x14ac:dyDescent="0.25">
      <c r="B58" s="113"/>
      <c r="C58" s="113"/>
      <c r="D58" s="113"/>
      <c r="E58" s="113"/>
      <c r="F58" s="113"/>
      <c r="G58" s="113"/>
      <c r="H58" s="113"/>
    </row>
    <row r="59" spans="2:8" ht="27" customHeight="1" x14ac:dyDescent="0.25">
      <c r="B59" s="113"/>
      <c r="C59" s="113"/>
      <c r="D59" s="113"/>
      <c r="E59" s="113"/>
      <c r="F59" s="113"/>
      <c r="G59" s="113"/>
      <c r="H59" s="113"/>
    </row>
    <row r="60" spans="2:8" ht="27" customHeight="1" x14ac:dyDescent="0.25">
      <c r="B60" s="113"/>
      <c r="C60" s="113"/>
      <c r="D60" s="113"/>
      <c r="E60" s="113"/>
      <c r="F60" s="113"/>
      <c r="G60" s="113"/>
      <c r="H60" s="113"/>
    </row>
    <row r="61" spans="2:8" ht="27" customHeight="1" x14ac:dyDescent="0.25">
      <c r="B61" s="113"/>
      <c r="C61" s="113"/>
      <c r="D61" s="113"/>
      <c r="E61" s="113"/>
      <c r="F61" s="113"/>
      <c r="G61" s="113"/>
      <c r="H61" s="113"/>
    </row>
    <row r="62" spans="2:8" ht="27" customHeight="1" x14ac:dyDescent="0.25">
      <c r="B62" s="113"/>
      <c r="C62" s="113"/>
      <c r="D62" s="113"/>
      <c r="E62" s="113"/>
      <c r="F62" s="113"/>
      <c r="G62" s="113"/>
      <c r="H62" s="113"/>
    </row>
    <row r="63" spans="2:8" ht="27" customHeight="1" x14ac:dyDescent="0.25">
      <c r="B63" s="113"/>
      <c r="C63" s="113"/>
      <c r="D63" s="113"/>
      <c r="E63" s="113"/>
      <c r="F63" s="113"/>
      <c r="G63" s="113"/>
      <c r="H63" s="113"/>
    </row>
    <row r="64" spans="2:8" ht="27" customHeight="1" x14ac:dyDescent="0.25">
      <c r="B64" s="113"/>
      <c r="C64" s="113"/>
      <c r="D64" s="113"/>
      <c r="E64" s="113"/>
      <c r="F64" s="113"/>
      <c r="G64" s="113"/>
      <c r="H64" s="113"/>
    </row>
    <row r="65" spans="2:8" ht="27" customHeight="1" x14ac:dyDescent="0.25">
      <c r="B65" s="113"/>
      <c r="C65" s="113"/>
      <c r="D65" s="113"/>
      <c r="E65" s="113"/>
      <c r="F65" s="113"/>
      <c r="G65" s="113"/>
      <c r="H65" s="113"/>
    </row>
    <row r="66" spans="2:8" ht="27" customHeight="1" x14ac:dyDescent="0.25">
      <c r="B66" s="113"/>
      <c r="C66" s="113"/>
      <c r="D66" s="113"/>
      <c r="E66" s="113"/>
      <c r="F66" s="113"/>
      <c r="G66" s="113"/>
      <c r="H66" s="113"/>
    </row>
    <row r="67" spans="2:8" ht="27" customHeight="1" x14ac:dyDescent="0.25">
      <c r="B67" s="113"/>
      <c r="C67" s="113"/>
      <c r="D67" s="113"/>
      <c r="E67" s="113"/>
      <c r="F67" s="113"/>
      <c r="G67" s="113"/>
      <c r="H67" s="113"/>
    </row>
    <row r="68" spans="2:8" ht="27" customHeight="1" x14ac:dyDescent="0.25">
      <c r="B68" s="113"/>
      <c r="C68" s="113"/>
      <c r="D68" s="113"/>
      <c r="E68" s="113"/>
      <c r="F68" s="113"/>
      <c r="G68" s="113"/>
      <c r="H68" s="113"/>
    </row>
    <row r="69" spans="2:8" ht="27" customHeight="1" x14ac:dyDescent="0.25">
      <c r="B69" s="113"/>
      <c r="C69" s="113"/>
      <c r="D69" s="113"/>
      <c r="E69" s="113"/>
      <c r="F69" s="113"/>
      <c r="G69" s="113"/>
      <c r="H69" s="113"/>
    </row>
    <row r="70" spans="2:8" ht="27" customHeight="1" x14ac:dyDescent="0.25">
      <c r="B70" s="113"/>
      <c r="C70" s="113"/>
      <c r="D70" s="113"/>
      <c r="E70" s="113"/>
      <c r="F70" s="113"/>
      <c r="G70" s="113"/>
      <c r="H70" s="113"/>
    </row>
    <row r="71" spans="2:8" ht="27" customHeight="1" x14ac:dyDescent="0.25">
      <c r="B71" s="113"/>
      <c r="C71" s="113"/>
      <c r="D71" s="113"/>
      <c r="E71" s="113"/>
      <c r="F71" s="113"/>
      <c r="G71" s="113"/>
      <c r="H71" s="113"/>
    </row>
    <row r="72" spans="2:8" ht="27" customHeight="1" x14ac:dyDescent="0.25">
      <c r="B72" s="113"/>
      <c r="C72" s="113"/>
      <c r="D72" s="113"/>
      <c r="E72" s="113"/>
      <c r="F72" s="113"/>
      <c r="G72" s="113"/>
      <c r="H72" s="113"/>
    </row>
    <row r="73" spans="2:8" ht="27" customHeight="1" x14ac:dyDescent="0.25">
      <c r="B73" s="113"/>
      <c r="C73" s="113"/>
      <c r="D73" s="113"/>
      <c r="E73" s="113"/>
      <c r="F73" s="113"/>
      <c r="G73" s="113"/>
      <c r="H73" s="113"/>
    </row>
    <row r="74" spans="2:8" ht="27" customHeight="1" x14ac:dyDescent="0.25">
      <c r="B74" s="113"/>
      <c r="C74" s="113"/>
      <c r="D74" s="113"/>
      <c r="E74" s="113"/>
      <c r="F74" s="113"/>
      <c r="G74" s="113"/>
      <c r="H74" s="113"/>
    </row>
    <row r="75" spans="2:8" ht="27" customHeight="1" x14ac:dyDescent="0.25">
      <c r="B75" s="113"/>
      <c r="C75" s="113"/>
      <c r="D75" s="113"/>
      <c r="E75" s="113"/>
      <c r="F75" s="113"/>
      <c r="G75" s="113"/>
      <c r="H75" s="113"/>
    </row>
    <row r="76" spans="2:8" ht="27" customHeight="1" x14ac:dyDescent="0.25">
      <c r="B76" s="113"/>
      <c r="C76" s="113"/>
      <c r="D76" s="113"/>
      <c r="E76" s="113"/>
      <c r="F76" s="113"/>
      <c r="G76" s="113"/>
      <c r="H76" s="113"/>
    </row>
    <row r="77" spans="2:8" ht="27" customHeight="1" x14ac:dyDescent="0.25">
      <c r="B77" s="113"/>
      <c r="C77" s="113"/>
      <c r="D77" s="113"/>
      <c r="E77" s="113"/>
      <c r="F77" s="113"/>
      <c r="G77" s="113"/>
      <c r="H77" s="113"/>
    </row>
    <row r="78" spans="2:8" ht="27" customHeight="1" x14ac:dyDescent="0.25">
      <c r="B78" s="113"/>
      <c r="C78" s="113"/>
      <c r="D78" s="113"/>
      <c r="E78" s="113"/>
      <c r="F78" s="113"/>
      <c r="G78" s="113"/>
      <c r="H78" s="113"/>
    </row>
    <row r="79" spans="2:8" ht="27" customHeight="1" x14ac:dyDescent="0.25">
      <c r="B79" s="113"/>
      <c r="C79" s="113"/>
      <c r="D79" s="113"/>
      <c r="E79" s="113"/>
      <c r="F79" s="113"/>
      <c r="G79" s="113"/>
      <c r="H79" s="113"/>
    </row>
    <row r="80" spans="2:8" ht="27" customHeight="1" x14ac:dyDescent="0.25">
      <c r="B80" s="113"/>
      <c r="C80" s="113"/>
      <c r="D80" s="113"/>
      <c r="E80" s="113"/>
      <c r="F80" s="113"/>
      <c r="G80" s="113"/>
      <c r="H80" s="113"/>
    </row>
    <row r="81" spans="2:8" ht="27" customHeight="1" x14ac:dyDescent="0.25">
      <c r="B81" s="113"/>
      <c r="C81" s="113"/>
      <c r="D81" s="113"/>
      <c r="E81" s="113"/>
      <c r="F81" s="113"/>
      <c r="G81" s="113"/>
      <c r="H81" s="113"/>
    </row>
    <row r="82" spans="2:8" ht="27" customHeight="1" x14ac:dyDescent="0.25">
      <c r="B82" s="113"/>
      <c r="C82" s="113"/>
      <c r="D82" s="113"/>
      <c r="E82" s="113"/>
      <c r="F82" s="113"/>
      <c r="G82" s="113"/>
      <c r="H82" s="113"/>
    </row>
    <row r="83" spans="2:8" ht="27" customHeight="1" x14ac:dyDescent="0.25">
      <c r="B83" s="113"/>
      <c r="C83" s="113"/>
      <c r="D83" s="113"/>
      <c r="E83" s="113"/>
      <c r="F83" s="113"/>
      <c r="G83" s="113"/>
      <c r="H83" s="113"/>
    </row>
    <row r="84" spans="2:8" ht="27" customHeight="1" x14ac:dyDescent="0.25">
      <c r="B84" s="113"/>
      <c r="C84" s="113"/>
      <c r="D84" s="113"/>
      <c r="E84" s="113"/>
      <c r="F84" s="113"/>
      <c r="G84" s="113"/>
      <c r="H84" s="113"/>
    </row>
    <row r="85" spans="2:8" ht="27" customHeight="1" x14ac:dyDescent="0.25">
      <c r="B85" s="113"/>
      <c r="C85" s="113"/>
      <c r="D85" s="113"/>
      <c r="E85" s="113"/>
      <c r="F85" s="113"/>
      <c r="G85" s="113"/>
      <c r="H85" s="113"/>
    </row>
    <row r="86" spans="2:8" ht="27" customHeight="1" x14ac:dyDescent="0.25">
      <c r="B86" s="113"/>
      <c r="C86" s="113"/>
      <c r="D86" s="113"/>
      <c r="E86" s="113"/>
      <c r="F86" s="113"/>
      <c r="G86" s="113"/>
      <c r="H86" s="113"/>
    </row>
    <row r="87" spans="2:8" ht="27" customHeight="1" x14ac:dyDescent="0.25">
      <c r="B87" s="113"/>
      <c r="C87" s="113"/>
      <c r="D87" s="113"/>
      <c r="E87" s="113"/>
      <c r="F87" s="113"/>
      <c r="G87" s="113"/>
      <c r="H87" s="113"/>
    </row>
    <row r="88" spans="2:8" ht="27" customHeight="1" x14ac:dyDescent="0.25">
      <c r="B88" s="113"/>
      <c r="C88" s="113"/>
      <c r="D88" s="113"/>
      <c r="E88" s="113"/>
      <c r="F88" s="113"/>
      <c r="G88" s="113"/>
      <c r="H88" s="113"/>
    </row>
    <row r="89" spans="2:8" ht="27" customHeight="1" x14ac:dyDescent="0.25">
      <c r="B89" s="113"/>
      <c r="C89" s="113"/>
      <c r="D89" s="113"/>
      <c r="E89" s="113"/>
      <c r="F89" s="113"/>
      <c r="G89" s="113"/>
      <c r="H89" s="113"/>
    </row>
    <row r="90" spans="2:8" ht="27" customHeight="1" x14ac:dyDescent="0.25">
      <c r="B90" s="113"/>
      <c r="C90" s="113"/>
      <c r="D90" s="113"/>
      <c r="E90" s="113"/>
      <c r="F90" s="113"/>
      <c r="G90" s="113"/>
      <c r="H90" s="113"/>
    </row>
    <row r="91" spans="2:8" ht="27" customHeight="1" x14ac:dyDescent="0.25">
      <c r="B91" s="113"/>
      <c r="C91" s="113"/>
      <c r="D91" s="113"/>
      <c r="E91" s="113"/>
      <c r="F91" s="113"/>
      <c r="G91" s="113"/>
      <c r="H91" s="113"/>
    </row>
    <row r="92" spans="2:8" ht="27" customHeight="1" x14ac:dyDescent="0.25">
      <c r="B92" s="113"/>
      <c r="C92" s="113"/>
      <c r="D92" s="113"/>
      <c r="E92" s="113"/>
      <c r="F92" s="113"/>
      <c r="G92" s="113"/>
      <c r="H92" s="113"/>
    </row>
    <row r="93" spans="2:8" ht="27" customHeight="1" x14ac:dyDescent="0.25">
      <c r="B93" s="113"/>
      <c r="C93" s="113"/>
      <c r="D93" s="113"/>
      <c r="E93" s="113"/>
      <c r="F93" s="113"/>
      <c r="G93" s="113"/>
      <c r="H93" s="113"/>
    </row>
    <row r="94" spans="2:8" ht="27" customHeight="1" x14ac:dyDescent="0.25">
      <c r="B94" s="113"/>
      <c r="C94" s="113"/>
      <c r="D94" s="113"/>
      <c r="E94" s="113"/>
      <c r="F94" s="113"/>
      <c r="G94" s="113"/>
      <c r="H94" s="113"/>
    </row>
    <row r="95" spans="2:8" ht="27" customHeight="1" x14ac:dyDescent="0.25">
      <c r="B95" s="113"/>
      <c r="C95" s="113"/>
      <c r="D95" s="113"/>
      <c r="E95" s="113"/>
      <c r="F95" s="113"/>
      <c r="G95" s="113"/>
      <c r="H95" s="113"/>
    </row>
    <row r="96" spans="2:8" ht="27" customHeight="1" x14ac:dyDescent="0.25">
      <c r="B96" s="113"/>
      <c r="C96" s="113"/>
      <c r="D96" s="113"/>
      <c r="E96" s="113"/>
      <c r="F96" s="113"/>
      <c r="G96" s="113"/>
      <c r="H96" s="113"/>
    </row>
    <row r="97" spans="2:8" ht="27" customHeight="1" x14ac:dyDescent="0.25">
      <c r="B97" s="113"/>
      <c r="C97" s="113"/>
      <c r="D97" s="113"/>
      <c r="E97" s="113"/>
      <c r="F97" s="113"/>
      <c r="G97" s="113"/>
      <c r="H97" s="113"/>
    </row>
    <row r="98" spans="2:8" ht="27" customHeight="1" x14ac:dyDescent="0.25">
      <c r="B98" s="113"/>
      <c r="C98" s="113"/>
      <c r="D98" s="113"/>
      <c r="E98" s="113"/>
      <c r="F98" s="113"/>
      <c r="G98" s="113"/>
      <c r="H98" s="113"/>
    </row>
    <row r="99" spans="2:8" ht="27" customHeight="1" x14ac:dyDescent="0.25">
      <c r="B99" s="113"/>
      <c r="C99" s="113"/>
      <c r="D99" s="113"/>
      <c r="E99" s="113"/>
      <c r="F99" s="113"/>
      <c r="G99" s="113"/>
      <c r="H99" s="113"/>
    </row>
    <row r="100" spans="2:8" ht="27" customHeight="1" x14ac:dyDescent="0.25">
      <c r="B100" s="113"/>
      <c r="C100" s="113"/>
      <c r="D100" s="113"/>
      <c r="E100" s="113"/>
      <c r="F100" s="113"/>
      <c r="G100" s="113"/>
      <c r="H100" s="113"/>
    </row>
    <row r="101" spans="2:8" ht="27" customHeight="1" x14ac:dyDescent="0.25">
      <c r="B101" s="113"/>
      <c r="C101" s="113"/>
      <c r="D101" s="113"/>
      <c r="E101" s="113"/>
      <c r="F101" s="113"/>
      <c r="G101" s="113"/>
      <c r="H101" s="113"/>
    </row>
    <row r="102" spans="2:8" ht="27" customHeight="1" x14ac:dyDescent="0.25">
      <c r="B102" s="113"/>
      <c r="C102" s="113"/>
      <c r="D102" s="113"/>
      <c r="E102" s="113"/>
      <c r="F102" s="113"/>
      <c r="G102" s="113"/>
      <c r="H102" s="113"/>
    </row>
    <row r="103" spans="2:8" ht="27" customHeight="1" x14ac:dyDescent="0.25">
      <c r="B103" s="113"/>
      <c r="C103" s="113"/>
      <c r="D103" s="113"/>
      <c r="E103" s="113"/>
      <c r="F103" s="113"/>
      <c r="G103" s="113"/>
      <c r="H103" s="113"/>
    </row>
    <row r="104" spans="2:8" ht="27" customHeight="1" x14ac:dyDescent="0.25">
      <c r="B104" s="113"/>
      <c r="C104" s="113"/>
      <c r="D104" s="113"/>
      <c r="E104" s="113"/>
      <c r="F104" s="113"/>
      <c r="G104" s="113"/>
      <c r="H104" s="113"/>
    </row>
    <row r="105" spans="2:8" ht="27" customHeight="1" x14ac:dyDescent="0.25">
      <c r="B105" s="113"/>
      <c r="C105" s="113"/>
      <c r="D105" s="113"/>
      <c r="E105" s="113"/>
      <c r="F105" s="113"/>
      <c r="G105" s="113"/>
      <c r="H105" s="113"/>
    </row>
    <row r="106" spans="2:8" ht="27" customHeight="1" x14ac:dyDescent="0.25">
      <c r="B106" s="113"/>
      <c r="C106" s="113"/>
      <c r="D106" s="113"/>
      <c r="E106" s="113"/>
      <c r="F106" s="113"/>
      <c r="G106" s="113"/>
      <c r="H106" s="113"/>
    </row>
    <row r="107" spans="2:8" ht="27" customHeight="1" x14ac:dyDescent="0.25">
      <c r="B107" s="113"/>
      <c r="C107" s="113"/>
      <c r="D107" s="113"/>
      <c r="E107" s="113"/>
      <c r="F107" s="113"/>
      <c r="G107" s="113"/>
      <c r="H107" s="113"/>
    </row>
    <row r="108" spans="2:8" ht="27" customHeight="1" x14ac:dyDescent="0.25">
      <c r="B108" s="113"/>
      <c r="C108" s="113"/>
      <c r="D108" s="113"/>
      <c r="E108" s="113"/>
      <c r="F108" s="113"/>
      <c r="G108" s="113"/>
      <c r="H108" s="113"/>
    </row>
    <row r="109" spans="2:8" ht="27" customHeight="1" x14ac:dyDescent="0.25">
      <c r="B109" s="113"/>
      <c r="C109" s="113"/>
      <c r="D109" s="113"/>
      <c r="E109" s="113"/>
      <c r="F109" s="113"/>
      <c r="G109" s="113"/>
      <c r="H109" s="113"/>
    </row>
    <row r="110" spans="2:8" ht="27" customHeight="1" x14ac:dyDescent="0.25">
      <c r="B110" s="113"/>
      <c r="C110" s="113"/>
      <c r="D110" s="113"/>
      <c r="E110" s="113"/>
      <c r="F110" s="113"/>
      <c r="G110" s="113"/>
      <c r="H110" s="113"/>
    </row>
    <row r="111" spans="2:8" ht="27" customHeight="1" x14ac:dyDescent="0.25">
      <c r="B111" s="113"/>
      <c r="C111" s="113"/>
      <c r="D111" s="113"/>
      <c r="E111" s="113"/>
      <c r="F111" s="113"/>
      <c r="G111" s="113"/>
      <c r="H111" s="113"/>
    </row>
    <row r="112" spans="2:8" ht="27" customHeight="1" x14ac:dyDescent="0.25">
      <c r="B112" s="113"/>
      <c r="C112" s="113"/>
      <c r="D112" s="113"/>
      <c r="E112" s="113"/>
      <c r="F112" s="113"/>
      <c r="G112" s="113"/>
      <c r="H112" s="113"/>
    </row>
    <row r="113" spans="2:8" ht="27" customHeight="1" x14ac:dyDescent="0.25">
      <c r="B113" s="113"/>
      <c r="C113" s="113"/>
      <c r="D113" s="113"/>
      <c r="E113" s="113"/>
      <c r="F113" s="113"/>
      <c r="G113" s="113"/>
      <c r="H113" s="113"/>
    </row>
    <row r="114" spans="2:8" ht="27" customHeight="1" x14ac:dyDescent="0.25">
      <c r="B114" s="113"/>
      <c r="C114" s="113"/>
      <c r="D114" s="113"/>
      <c r="E114" s="113"/>
      <c r="F114" s="113"/>
      <c r="G114" s="113"/>
      <c r="H114" s="113"/>
    </row>
    <row r="115" spans="2:8" ht="27" customHeight="1" x14ac:dyDescent="0.25">
      <c r="B115" s="113"/>
      <c r="C115" s="113"/>
      <c r="D115" s="113"/>
      <c r="E115" s="113"/>
      <c r="F115" s="113"/>
      <c r="G115" s="113"/>
      <c r="H115" s="113"/>
    </row>
    <row r="116" spans="2:8" ht="27" customHeight="1" x14ac:dyDescent="0.25">
      <c r="B116" s="113"/>
      <c r="C116" s="113"/>
      <c r="D116" s="113"/>
      <c r="E116" s="113"/>
      <c r="F116" s="113"/>
      <c r="G116" s="113"/>
      <c r="H116" s="113"/>
    </row>
    <row r="117" spans="2:8" ht="27" customHeight="1" x14ac:dyDescent="0.25">
      <c r="B117" s="113"/>
      <c r="C117" s="113"/>
      <c r="D117" s="113"/>
      <c r="E117" s="113"/>
      <c r="F117" s="113"/>
      <c r="G117" s="113"/>
      <c r="H117" s="113"/>
    </row>
    <row r="118" spans="2:8" ht="27" customHeight="1" x14ac:dyDescent="0.25">
      <c r="B118" s="113"/>
      <c r="C118" s="113"/>
      <c r="D118" s="113"/>
      <c r="E118" s="113"/>
      <c r="F118" s="113"/>
      <c r="G118" s="113"/>
      <c r="H118" s="113"/>
    </row>
    <row r="119" spans="2:8" ht="27" customHeight="1" x14ac:dyDescent="0.25">
      <c r="B119" s="113"/>
      <c r="C119" s="113"/>
      <c r="D119" s="113"/>
      <c r="E119" s="113"/>
      <c r="F119" s="113"/>
      <c r="G119" s="113"/>
      <c r="H119" s="113"/>
    </row>
    <row r="120" spans="2:8" ht="27" customHeight="1" x14ac:dyDescent="0.25">
      <c r="B120" s="113"/>
      <c r="C120" s="113"/>
      <c r="D120" s="113"/>
      <c r="E120" s="113"/>
      <c r="F120" s="113"/>
      <c r="G120" s="113"/>
      <c r="H120" s="113"/>
    </row>
  </sheetData>
  <mergeCells count="7">
    <mergeCell ref="A1:H1"/>
    <mergeCell ref="A2:H2"/>
    <mergeCell ref="A3:H3"/>
    <mergeCell ref="A4:A5"/>
    <mergeCell ref="G4:G5"/>
    <mergeCell ref="H4:H5"/>
    <mergeCell ref="C4:F4"/>
  </mergeCells>
  <phoneticPr fontId="18" type="noConversion"/>
  <pageMargins left="1.07" right="0.67" top="0.89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3"/>
  <sheetViews>
    <sheetView topLeftCell="A16" workbookViewId="0">
      <selection activeCell="J47" sqref="J47"/>
    </sheetView>
  </sheetViews>
  <sheetFormatPr defaultRowHeight="15" x14ac:dyDescent="0.25"/>
  <cols>
    <col min="1" max="1" width="20.140625" style="92" customWidth="1"/>
    <col min="2" max="2" width="12.140625" style="92" hidden="1" customWidth="1"/>
    <col min="3" max="4" width="12.7109375" style="92" hidden="1" customWidth="1"/>
    <col min="5" max="6" width="12.7109375" style="92" customWidth="1"/>
    <col min="7" max="7" width="12.85546875" style="92" customWidth="1"/>
    <col min="8" max="9" width="12.7109375" style="92" customWidth="1"/>
    <col min="10" max="10" width="0.140625" style="92" hidden="1" customWidth="1"/>
    <col min="11" max="11" width="12.7109375" style="92" hidden="1" customWidth="1"/>
    <col min="12" max="16384" width="9.140625" style="92"/>
  </cols>
  <sheetData>
    <row r="1" spans="1:13" ht="18.75" x14ac:dyDescent="0.3">
      <c r="A1" s="170" t="s">
        <v>237</v>
      </c>
      <c r="B1" s="170"/>
      <c r="C1" s="170"/>
      <c r="D1" s="170"/>
      <c r="E1" s="170"/>
      <c r="F1" s="170"/>
      <c r="G1" s="170"/>
      <c r="H1" s="170"/>
      <c r="I1" s="170"/>
    </row>
    <row r="2" spans="1:13" ht="18.75" x14ac:dyDescent="0.3">
      <c r="A2" s="170"/>
      <c r="B2" s="170"/>
      <c r="C2" s="170"/>
      <c r="D2" s="170"/>
      <c r="E2" s="170"/>
      <c r="F2" s="170"/>
      <c r="G2" s="170"/>
      <c r="H2" s="170"/>
      <c r="I2" s="170"/>
    </row>
    <row r="3" spans="1:13" ht="15.75" x14ac:dyDescent="0.25">
      <c r="A3" s="168"/>
      <c r="B3" s="169"/>
      <c r="C3" s="169"/>
      <c r="D3" s="169"/>
      <c r="E3" s="169"/>
      <c r="F3" s="169"/>
      <c r="G3" s="169"/>
      <c r="H3" s="169"/>
      <c r="I3" s="169"/>
      <c r="J3" s="115"/>
      <c r="K3" s="115"/>
    </row>
    <row r="4" spans="1:13" ht="18.75" customHeight="1" x14ac:dyDescent="0.25">
      <c r="A4" s="171"/>
      <c r="B4" s="106" t="s">
        <v>0</v>
      </c>
      <c r="C4" s="175" t="s">
        <v>147</v>
      </c>
      <c r="D4" s="183"/>
      <c r="E4" s="183"/>
      <c r="F4" s="176"/>
      <c r="G4" s="177"/>
      <c r="H4" s="184" t="s">
        <v>213</v>
      </c>
      <c r="I4" s="186" t="s">
        <v>197</v>
      </c>
      <c r="J4" s="115"/>
      <c r="K4" s="115"/>
    </row>
    <row r="5" spans="1:13" ht="56.25" customHeight="1" x14ac:dyDescent="0.25">
      <c r="A5" s="182"/>
      <c r="B5" s="107"/>
      <c r="C5" s="95" t="s">
        <v>129</v>
      </c>
      <c r="D5" s="95" t="s">
        <v>129</v>
      </c>
      <c r="E5" s="95" t="s">
        <v>129</v>
      </c>
      <c r="F5" s="95" t="s">
        <v>232</v>
      </c>
      <c r="G5" s="95" t="s">
        <v>198</v>
      </c>
      <c r="H5" s="188"/>
      <c r="I5" s="187"/>
      <c r="J5" s="115"/>
      <c r="K5" s="115"/>
    </row>
    <row r="6" spans="1:13" ht="23.25" customHeight="1" x14ac:dyDescent="0.25">
      <c r="A6" s="96" t="s">
        <v>136</v>
      </c>
      <c r="B6" s="116">
        <f>SUM(B7:B33)</f>
        <v>1211.6339999999998</v>
      </c>
      <c r="C6" s="117">
        <f>SUM(C7:C33)</f>
        <v>1211.5999999999997</v>
      </c>
      <c r="D6" s="117">
        <f>SUM(D7:D33)</f>
        <v>1211.5999999999997</v>
      </c>
      <c r="E6" s="110">
        <f>SUM(E7:E33)</f>
        <v>22606.000000000004</v>
      </c>
      <c r="F6" s="110">
        <v>94</v>
      </c>
      <c r="G6" s="110">
        <f>SUM(G7:G33)</f>
        <v>100.00000000000001</v>
      </c>
      <c r="H6" s="110">
        <f>ROUND('[2]4003'!F5,1)</f>
        <v>37.5</v>
      </c>
      <c r="I6" s="110">
        <f>ROUND('[2]4003'!H5,1)</f>
        <v>0.5</v>
      </c>
    </row>
    <row r="7" spans="1:13" ht="30" x14ac:dyDescent="0.25">
      <c r="A7" s="111" t="s">
        <v>3</v>
      </c>
      <c r="B7" s="101">
        <v>0.65500000000000003</v>
      </c>
      <c r="C7" s="118">
        <v>0.6</v>
      </c>
      <c r="D7" s="118">
        <v>0.6</v>
      </c>
      <c r="E7" s="86">
        <v>1008.9</v>
      </c>
      <c r="F7" s="86">
        <v>55.9</v>
      </c>
      <c r="G7" s="86">
        <v>4.5</v>
      </c>
      <c r="H7" s="86">
        <v>38.700000000000003</v>
      </c>
      <c r="I7" s="86">
        <v>0.5</v>
      </c>
      <c r="M7" s="114"/>
    </row>
    <row r="8" spans="1:13" ht="17.25" customHeight="1" x14ac:dyDescent="0.25">
      <c r="A8" s="111" t="s">
        <v>4</v>
      </c>
      <c r="B8" s="101">
        <v>0.06</v>
      </c>
      <c r="C8" s="118">
        <f t="shared" ref="C8:D22" si="0">ROUND(B8,1)</f>
        <v>0.1</v>
      </c>
      <c r="D8" s="118">
        <f t="shared" si="0"/>
        <v>0.1</v>
      </c>
      <c r="E8" s="86">
        <v>1671.1</v>
      </c>
      <c r="F8" s="86">
        <v>148.80000000000001</v>
      </c>
      <c r="G8" s="86">
        <v>7.4</v>
      </c>
      <c r="H8" s="86">
        <v>63.1</v>
      </c>
      <c r="I8" s="86">
        <v>1</v>
      </c>
      <c r="M8" s="114"/>
    </row>
    <row r="9" spans="1:13" ht="18.95" customHeight="1" x14ac:dyDescent="0.25">
      <c r="A9" s="111" t="s">
        <v>5</v>
      </c>
      <c r="B9" s="101">
        <v>0.26700000000000002</v>
      </c>
      <c r="C9" s="118">
        <f t="shared" si="0"/>
        <v>0.3</v>
      </c>
      <c r="D9" s="118">
        <f t="shared" si="0"/>
        <v>0.3</v>
      </c>
      <c r="E9" s="86">
        <v>32</v>
      </c>
      <c r="F9" s="86">
        <v>87.9</v>
      </c>
      <c r="G9" s="86">
        <v>0.1</v>
      </c>
      <c r="H9" s="86">
        <v>1.6</v>
      </c>
      <c r="I9" s="86">
        <v>0</v>
      </c>
      <c r="M9" s="114"/>
    </row>
    <row r="10" spans="1:13" ht="18.75" customHeight="1" x14ac:dyDescent="0.25">
      <c r="A10" s="111" t="s">
        <v>6</v>
      </c>
      <c r="B10" s="101">
        <v>0.45300000000000001</v>
      </c>
      <c r="C10" s="118">
        <v>0.4</v>
      </c>
      <c r="D10" s="118">
        <v>0.4</v>
      </c>
      <c r="E10" s="86">
        <v>1471.2</v>
      </c>
      <c r="F10" s="86">
        <v>104.3</v>
      </c>
      <c r="G10" s="86">
        <v>6.5</v>
      </c>
      <c r="H10" s="86">
        <v>46.1</v>
      </c>
      <c r="I10" s="86">
        <v>0.4</v>
      </c>
      <c r="M10" s="114"/>
    </row>
    <row r="11" spans="1:13" ht="18.75" customHeight="1" x14ac:dyDescent="0.25">
      <c r="A11" s="111" t="s">
        <v>7</v>
      </c>
      <c r="B11" s="101">
        <v>139.70699999999999</v>
      </c>
      <c r="C11" s="118">
        <f t="shared" si="0"/>
        <v>139.69999999999999</v>
      </c>
      <c r="D11" s="118">
        <f t="shared" si="0"/>
        <v>139.69999999999999</v>
      </c>
      <c r="E11" s="86">
        <v>1113.4000000000001</v>
      </c>
      <c r="F11" s="86">
        <v>84.6</v>
      </c>
      <c r="G11" s="86">
        <v>4.9000000000000004</v>
      </c>
      <c r="H11" s="86">
        <v>42</v>
      </c>
      <c r="I11" s="86">
        <v>0.3</v>
      </c>
      <c r="M11" s="114"/>
    </row>
    <row r="12" spans="1:13" ht="18.75" customHeight="1" x14ac:dyDescent="0.25">
      <c r="A12" s="111" t="s">
        <v>8</v>
      </c>
      <c r="B12" s="101"/>
      <c r="C12" s="118"/>
      <c r="D12" s="118"/>
      <c r="E12" s="86">
        <v>111.3</v>
      </c>
      <c r="F12" s="86">
        <v>81.3</v>
      </c>
      <c r="G12" s="86">
        <v>0.5</v>
      </c>
      <c r="H12" s="86">
        <v>3.7</v>
      </c>
      <c r="I12" s="86">
        <v>0.1</v>
      </c>
      <c r="M12" s="114"/>
    </row>
    <row r="13" spans="1:13" ht="18.95" customHeight="1" x14ac:dyDescent="0.25">
      <c r="A13" s="111" t="s">
        <v>9</v>
      </c>
      <c r="B13" s="101">
        <v>4.2560000000000002</v>
      </c>
      <c r="C13" s="118">
        <f t="shared" si="0"/>
        <v>4.3</v>
      </c>
      <c r="D13" s="118">
        <f t="shared" si="0"/>
        <v>4.3</v>
      </c>
      <c r="E13" s="86">
        <v>1.7</v>
      </c>
      <c r="F13" s="86">
        <v>108</v>
      </c>
      <c r="G13" s="86">
        <v>0</v>
      </c>
      <c r="H13" s="86">
        <v>0.1</v>
      </c>
      <c r="I13" s="86">
        <v>0</v>
      </c>
      <c r="M13" s="114"/>
    </row>
    <row r="14" spans="1:13" ht="18.95" customHeight="1" x14ac:dyDescent="0.25">
      <c r="A14" s="111" t="s">
        <v>10</v>
      </c>
      <c r="B14" s="101">
        <v>836.24099999999999</v>
      </c>
      <c r="C14" s="118">
        <f t="shared" si="0"/>
        <v>836.2</v>
      </c>
      <c r="D14" s="118">
        <f t="shared" si="0"/>
        <v>836.2</v>
      </c>
      <c r="E14" s="86">
        <v>402.9</v>
      </c>
      <c r="F14" s="86">
        <v>105.2</v>
      </c>
      <c r="G14" s="86">
        <v>1.8</v>
      </c>
      <c r="H14" s="86">
        <v>14.8</v>
      </c>
      <c r="I14" s="86">
        <v>0.2</v>
      </c>
      <c r="M14" s="114"/>
    </row>
    <row r="15" spans="1:13" ht="18.95" customHeight="1" x14ac:dyDescent="0.25">
      <c r="A15" s="111" t="s">
        <v>31</v>
      </c>
      <c r="B15" s="101">
        <v>23.347999999999999</v>
      </c>
      <c r="C15" s="118">
        <f t="shared" si="0"/>
        <v>23.3</v>
      </c>
      <c r="D15" s="118">
        <f t="shared" si="0"/>
        <v>23.3</v>
      </c>
      <c r="E15" s="86">
        <v>689.6</v>
      </c>
      <c r="F15" s="86">
        <v>103.6</v>
      </c>
      <c r="G15" s="86">
        <v>3</v>
      </c>
      <c r="H15" s="86">
        <v>49.5</v>
      </c>
      <c r="I15" s="86">
        <v>0.5</v>
      </c>
      <c r="M15" s="114"/>
    </row>
    <row r="16" spans="1:13" ht="18.95" customHeight="1" x14ac:dyDescent="0.25">
      <c r="A16" s="111" t="s">
        <v>11</v>
      </c>
      <c r="B16" s="101">
        <v>122.75700000000001</v>
      </c>
      <c r="C16" s="118">
        <f t="shared" si="0"/>
        <v>122.8</v>
      </c>
      <c r="D16" s="118">
        <f t="shared" si="0"/>
        <v>122.8</v>
      </c>
      <c r="E16" s="86">
        <v>500.3</v>
      </c>
      <c r="F16" s="86">
        <v>108.4</v>
      </c>
      <c r="G16" s="86">
        <v>2.2000000000000002</v>
      </c>
      <c r="H16" s="86">
        <v>17.8</v>
      </c>
      <c r="I16" s="86">
        <v>0.3</v>
      </c>
      <c r="M16" s="114"/>
    </row>
    <row r="17" spans="1:13" ht="18.75" customHeight="1" x14ac:dyDescent="0.25">
      <c r="A17" s="111" t="s">
        <v>12</v>
      </c>
      <c r="B17" s="101">
        <v>1.264</v>
      </c>
      <c r="C17" s="118">
        <f t="shared" si="0"/>
        <v>1.3</v>
      </c>
      <c r="D17" s="118">
        <f t="shared" si="0"/>
        <v>1.3</v>
      </c>
      <c r="E17" s="86">
        <v>261.2</v>
      </c>
      <c r="F17" s="86">
        <v>106.3</v>
      </c>
      <c r="G17" s="86">
        <v>1.2</v>
      </c>
      <c r="H17" s="86">
        <v>10.6</v>
      </c>
      <c r="I17" s="86">
        <v>0.3</v>
      </c>
      <c r="M17" s="114"/>
    </row>
    <row r="18" spans="1:13" ht="18.95" customHeight="1" x14ac:dyDescent="0.25">
      <c r="A18" s="111" t="s">
        <v>13</v>
      </c>
      <c r="B18" s="101">
        <v>3.9329999999999998</v>
      </c>
      <c r="C18" s="118">
        <f t="shared" si="0"/>
        <v>3.9</v>
      </c>
      <c r="D18" s="118">
        <f t="shared" si="0"/>
        <v>3.9</v>
      </c>
      <c r="E18" s="86">
        <v>953.3</v>
      </c>
      <c r="F18" s="86">
        <v>81.900000000000006</v>
      </c>
      <c r="G18" s="86">
        <v>4.2</v>
      </c>
      <c r="H18" s="86">
        <v>35.700000000000003</v>
      </c>
      <c r="I18" s="86">
        <v>0.4</v>
      </c>
      <c r="M18" s="114"/>
    </row>
    <row r="19" spans="1:13" ht="18.95" customHeight="1" x14ac:dyDescent="0.25">
      <c r="A19" s="111" t="s">
        <v>14</v>
      </c>
      <c r="B19" s="101">
        <v>26.765000000000001</v>
      </c>
      <c r="C19" s="118">
        <f t="shared" si="0"/>
        <v>26.8</v>
      </c>
      <c r="D19" s="118">
        <f t="shared" si="0"/>
        <v>26.8</v>
      </c>
      <c r="E19" s="86">
        <v>81.2</v>
      </c>
      <c r="F19" s="86">
        <v>285.7</v>
      </c>
      <c r="G19" s="86">
        <v>0.4</v>
      </c>
      <c r="H19" s="86">
        <v>3.7</v>
      </c>
      <c r="I19" s="86">
        <v>0</v>
      </c>
      <c r="M19" s="114"/>
    </row>
    <row r="20" spans="1:13" ht="18.95" customHeight="1" x14ac:dyDescent="0.25">
      <c r="A20" s="111" t="s">
        <v>15</v>
      </c>
      <c r="B20" s="101">
        <v>0.152</v>
      </c>
      <c r="C20" s="118">
        <v>0.1</v>
      </c>
      <c r="D20" s="118">
        <v>0.1</v>
      </c>
      <c r="E20" s="86">
        <v>350.1</v>
      </c>
      <c r="F20" s="86">
        <v>93.2</v>
      </c>
      <c r="G20" s="86">
        <v>1.5</v>
      </c>
      <c r="H20" s="86">
        <v>14.2</v>
      </c>
      <c r="I20" s="86">
        <v>0.3</v>
      </c>
      <c r="M20" s="114"/>
    </row>
    <row r="21" spans="1:13" ht="18.95" customHeight="1" x14ac:dyDescent="0.25">
      <c r="A21" s="111" t="s">
        <v>16</v>
      </c>
      <c r="B21" s="101">
        <v>0.17599999999999999</v>
      </c>
      <c r="C21" s="118">
        <f t="shared" si="0"/>
        <v>0.2</v>
      </c>
      <c r="D21" s="118">
        <f t="shared" si="0"/>
        <v>0.2</v>
      </c>
      <c r="E21" s="86">
        <v>697.5</v>
      </c>
      <c r="F21" s="86">
        <v>105.3</v>
      </c>
      <c r="G21" s="86">
        <v>3.1</v>
      </c>
      <c r="H21" s="86">
        <v>20.9</v>
      </c>
      <c r="I21" s="86">
        <v>0.3</v>
      </c>
      <c r="M21" s="114"/>
    </row>
    <row r="22" spans="1:13" ht="16.5" customHeight="1" x14ac:dyDescent="0.25">
      <c r="A22" s="111" t="s">
        <v>17</v>
      </c>
      <c r="B22" s="101">
        <v>12.457000000000001</v>
      </c>
      <c r="C22" s="118">
        <f t="shared" si="0"/>
        <v>12.5</v>
      </c>
      <c r="D22" s="118">
        <f t="shared" si="0"/>
        <v>12.5</v>
      </c>
      <c r="E22" s="86">
        <v>1418.3</v>
      </c>
      <c r="F22" s="86">
        <v>87.3</v>
      </c>
      <c r="G22" s="86">
        <v>6.3</v>
      </c>
      <c r="H22" s="86">
        <v>49.3</v>
      </c>
      <c r="I22" s="86">
        <v>1</v>
      </c>
      <c r="M22" s="114"/>
    </row>
    <row r="23" spans="1:13" ht="16.5" customHeight="1" x14ac:dyDescent="0.25">
      <c r="A23" s="111" t="s">
        <v>18</v>
      </c>
      <c r="B23" s="101"/>
      <c r="C23" s="118"/>
      <c r="D23" s="118"/>
      <c r="E23" s="86">
        <v>327.2</v>
      </c>
      <c r="F23" s="86">
        <v>110.5</v>
      </c>
      <c r="G23" s="86">
        <v>1.4</v>
      </c>
      <c r="H23" s="86">
        <v>16.3</v>
      </c>
      <c r="I23" s="86">
        <v>0.3</v>
      </c>
      <c r="M23" s="114"/>
    </row>
    <row r="24" spans="1:13" ht="17.25" customHeight="1" x14ac:dyDescent="0.25">
      <c r="A24" s="111" t="s">
        <v>19</v>
      </c>
      <c r="B24" s="101"/>
      <c r="C24" s="118"/>
      <c r="D24" s="118"/>
      <c r="E24" s="86">
        <v>313.89999999999998</v>
      </c>
      <c r="F24" s="86">
        <v>56</v>
      </c>
      <c r="G24" s="86">
        <v>1.4</v>
      </c>
      <c r="H24" s="86">
        <v>13.2</v>
      </c>
      <c r="I24" s="86">
        <v>0.3</v>
      </c>
      <c r="M24" s="114"/>
    </row>
    <row r="25" spans="1:13" ht="18.95" customHeight="1" x14ac:dyDescent="0.25">
      <c r="A25" s="111" t="s">
        <v>20</v>
      </c>
      <c r="B25" s="101">
        <v>0.14799999999999999</v>
      </c>
      <c r="C25" s="118">
        <f t="shared" ref="C25:D32" si="1">ROUND(B25,1)</f>
        <v>0.1</v>
      </c>
      <c r="D25" s="118">
        <f t="shared" si="1"/>
        <v>0.1</v>
      </c>
      <c r="E25" s="86">
        <v>915.7</v>
      </c>
      <c r="F25" s="86">
        <v>91.4</v>
      </c>
      <c r="G25" s="86">
        <v>4.0999999999999996</v>
      </c>
      <c r="H25" s="86">
        <v>66.2</v>
      </c>
      <c r="I25" s="86">
        <v>0.9</v>
      </c>
      <c r="M25" s="114"/>
    </row>
    <row r="26" spans="1:13" ht="16.5" customHeight="1" x14ac:dyDescent="0.25">
      <c r="A26" s="111" t="s">
        <v>21</v>
      </c>
      <c r="B26" s="101">
        <v>0.60599999999999998</v>
      </c>
      <c r="C26" s="118">
        <f t="shared" si="1"/>
        <v>0.6</v>
      </c>
      <c r="D26" s="118">
        <f t="shared" si="1"/>
        <v>0.6</v>
      </c>
      <c r="E26" s="86">
        <v>196.7</v>
      </c>
      <c r="F26" s="86">
        <v>90.9</v>
      </c>
      <c r="G26" s="86">
        <v>0.9</v>
      </c>
      <c r="H26" s="86">
        <v>6.3</v>
      </c>
      <c r="I26" s="86">
        <v>0.1</v>
      </c>
      <c r="M26" s="114"/>
    </row>
    <row r="27" spans="1:13" ht="18" customHeight="1" x14ac:dyDescent="0.25">
      <c r="A27" s="111" t="s">
        <v>22</v>
      </c>
      <c r="B27" s="101">
        <v>0.27800000000000002</v>
      </c>
      <c r="C27" s="118">
        <f t="shared" si="1"/>
        <v>0.3</v>
      </c>
      <c r="D27" s="118">
        <f t="shared" si="1"/>
        <v>0.3</v>
      </c>
      <c r="E27" s="86">
        <v>273</v>
      </c>
      <c r="F27" s="86">
        <v>86.7</v>
      </c>
      <c r="G27" s="86">
        <v>1.2</v>
      </c>
      <c r="H27" s="86">
        <v>9.6</v>
      </c>
      <c r="I27" s="86">
        <v>0.3</v>
      </c>
      <c r="M27" s="114"/>
    </row>
    <row r="28" spans="1:13" ht="18" customHeight="1" x14ac:dyDescent="0.25">
      <c r="A28" s="111" t="s">
        <v>23</v>
      </c>
      <c r="B28" s="101">
        <v>9.2999999999999999E-2</v>
      </c>
      <c r="C28" s="118">
        <f t="shared" si="1"/>
        <v>0.1</v>
      </c>
      <c r="D28" s="118">
        <f t="shared" si="1"/>
        <v>0.1</v>
      </c>
      <c r="E28" s="86">
        <v>229.7</v>
      </c>
      <c r="F28" s="86">
        <v>106.5</v>
      </c>
      <c r="G28" s="86">
        <v>1</v>
      </c>
      <c r="H28" s="86">
        <v>11.1</v>
      </c>
      <c r="I28" s="86">
        <v>0.2</v>
      </c>
      <c r="M28" s="114"/>
    </row>
    <row r="29" spans="1:13" ht="17.25" customHeight="1" x14ac:dyDescent="0.25">
      <c r="A29" s="111" t="s">
        <v>24</v>
      </c>
      <c r="B29" s="101">
        <v>1E-3</v>
      </c>
      <c r="C29" s="118">
        <f t="shared" si="1"/>
        <v>0</v>
      </c>
      <c r="D29" s="118">
        <f t="shared" si="1"/>
        <v>0</v>
      </c>
      <c r="E29" s="86">
        <v>6402.2</v>
      </c>
      <c r="F29" s="86">
        <v>95.5</v>
      </c>
      <c r="G29" s="86">
        <v>28.3</v>
      </c>
      <c r="H29" s="86">
        <v>306.10000000000002</v>
      </c>
      <c r="I29" s="86">
        <v>5.0999999999999996</v>
      </c>
      <c r="M29" s="114"/>
    </row>
    <row r="30" spans="1:13" ht="18.95" customHeight="1" x14ac:dyDescent="0.25">
      <c r="A30" s="111" t="s">
        <v>25</v>
      </c>
      <c r="B30" s="101">
        <v>3.0000000000000001E-3</v>
      </c>
      <c r="C30" s="118">
        <f t="shared" si="1"/>
        <v>0</v>
      </c>
      <c r="D30" s="118">
        <f t="shared" si="1"/>
        <v>0</v>
      </c>
      <c r="E30" s="86">
        <v>37.5</v>
      </c>
      <c r="F30" s="86">
        <v>119.6</v>
      </c>
      <c r="G30" s="86">
        <v>0.2</v>
      </c>
      <c r="H30" s="86">
        <v>4.5999999999999996</v>
      </c>
      <c r="I30" s="86">
        <v>0</v>
      </c>
      <c r="M30" s="114"/>
    </row>
    <row r="31" spans="1:13" ht="18.95" customHeight="1" x14ac:dyDescent="0.25">
      <c r="A31" s="111" t="s">
        <v>26</v>
      </c>
      <c r="B31" s="101">
        <v>35.445</v>
      </c>
      <c r="C31" s="118">
        <f t="shared" si="1"/>
        <v>35.4</v>
      </c>
      <c r="D31" s="118">
        <f t="shared" si="1"/>
        <v>35.4</v>
      </c>
      <c r="E31" s="86">
        <v>3093.4</v>
      </c>
      <c r="F31" s="86">
        <v>96.8</v>
      </c>
      <c r="G31" s="86">
        <v>13.7</v>
      </c>
      <c r="H31" s="86">
        <v>97</v>
      </c>
      <c r="I31" s="86">
        <v>2.9</v>
      </c>
      <c r="M31" s="114"/>
    </row>
    <row r="32" spans="1:13" ht="18.95" customHeight="1" x14ac:dyDescent="0.25">
      <c r="A32" s="111" t="s">
        <v>27</v>
      </c>
      <c r="B32" s="101">
        <v>2.569</v>
      </c>
      <c r="C32" s="118">
        <f t="shared" si="1"/>
        <v>2.6</v>
      </c>
      <c r="D32" s="118">
        <f t="shared" si="1"/>
        <v>2.6</v>
      </c>
      <c r="E32" s="86">
        <v>48.8</v>
      </c>
      <c r="F32" s="86">
        <v>93</v>
      </c>
      <c r="G32" s="86">
        <v>0.2</v>
      </c>
      <c r="H32" s="86">
        <v>58.4</v>
      </c>
      <c r="I32" s="86">
        <v>0</v>
      </c>
      <c r="M32" s="114"/>
    </row>
    <row r="33" spans="1:13" ht="18.75" customHeight="1" x14ac:dyDescent="0.25">
      <c r="A33" s="111" t="s">
        <v>28</v>
      </c>
      <c r="B33" s="119" t="s">
        <v>2</v>
      </c>
      <c r="C33" s="120" t="s">
        <v>2</v>
      </c>
      <c r="D33" s="120"/>
      <c r="E33" s="86">
        <v>3.9</v>
      </c>
      <c r="F33" s="86">
        <v>88.3</v>
      </c>
      <c r="G33" s="86">
        <v>0</v>
      </c>
      <c r="H33" s="86">
        <v>4.5999999999999996</v>
      </c>
      <c r="I33" s="86">
        <v>0</v>
      </c>
      <c r="M33" s="114"/>
    </row>
    <row r="34" spans="1:13" ht="18.95" customHeight="1" x14ac:dyDescent="0.25">
      <c r="A34" s="111"/>
      <c r="B34" s="102"/>
      <c r="C34" s="102"/>
      <c r="D34" s="102"/>
      <c r="E34" s="86"/>
      <c r="F34" s="86"/>
      <c r="G34" s="86"/>
      <c r="H34" s="86"/>
      <c r="I34" s="86"/>
    </row>
    <row r="35" spans="1:13" ht="18.95" customHeight="1" x14ac:dyDescent="0.25">
      <c r="A35" s="111"/>
      <c r="B35" s="102"/>
      <c r="C35" s="102"/>
      <c r="D35" s="102"/>
      <c r="E35" s="86"/>
      <c r="F35" s="86"/>
      <c r="G35" s="86"/>
      <c r="H35" s="86"/>
      <c r="I35" s="86"/>
    </row>
    <row r="36" spans="1:13" ht="18.95" customHeight="1" x14ac:dyDescent="0.25">
      <c r="B36" s="102"/>
      <c r="C36" s="102"/>
      <c r="D36" s="102"/>
      <c r="E36" s="86"/>
      <c r="F36" s="86"/>
      <c r="G36" s="86"/>
      <c r="H36" s="86"/>
      <c r="I36" s="86"/>
    </row>
    <row r="37" spans="1:13" ht="18.95" customHeight="1" x14ac:dyDescent="0.25">
      <c r="B37" s="113"/>
      <c r="C37" s="113"/>
      <c r="D37" s="113"/>
      <c r="E37" s="113"/>
      <c r="F37" s="113"/>
      <c r="G37" s="113"/>
      <c r="H37" s="113"/>
      <c r="I37" s="86"/>
    </row>
    <row r="38" spans="1:13" ht="15.75" x14ac:dyDescent="0.25">
      <c r="B38" s="113"/>
      <c r="C38" s="113"/>
      <c r="D38" s="113"/>
      <c r="E38" s="113"/>
      <c r="F38" s="113"/>
      <c r="G38" s="113"/>
      <c r="H38" s="113"/>
      <c r="I38" s="86"/>
    </row>
    <row r="39" spans="1:13" ht="15.75" x14ac:dyDescent="0.25">
      <c r="B39" s="113"/>
      <c r="C39" s="113"/>
      <c r="D39" s="113"/>
      <c r="E39" s="113"/>
      <c r="F39" s="113"/>
      <c r="G39" s="113"/>
      <c r="H39" s="113"/>
      <c r="I39" s="86"/>
    </row>
    <row r="40" spans="1:13" ht="15.75" x14ac:dyDescent="0.25">
      <c r="B40" s="113"/>
      <c r="C40" s="113"/>
      <c r="D40" s="113"/>
      <c r="E40" s="113"/>
      <c r="F40" s="113"/>
      <c r="G40" s="113"/>
      <c r="H40" s="113"/>
      <c r="I40" s="86"/>
    </row>
    <row r="41" spans="1:13" ht="15.75" x14ac:dyDescent="0.25">
      <c r="B41" s="113"/>
      <c r="C41" s="113"/>
      <c r="D41" s="113"/>
      <c r="E41" s="113"/>
      <c r="F41" s="113"/>
      <c r="G41" s="113"/>
      <c r="H41" s="113"/>
      <c r="I41" s="86"/>
    </row>
    <row r="42" spans="1:13" ht="15.75" x14ac:dyDescent="0.25">
      <c r="B42" s="113"/>
      <c r="C42" s="113"/>
      <c r="D42" s="113"/>
      <c r="E42" s="113"/>
      <c r="F42" s="113"/>
      <c r="G42" s="113"/>
      <c r="H42" s="113"/>
      <c r="I42" s="86"/>
    </row>
    <row r="43" spans="1:13" ht="15.75" x14ac:dyDescent="0.25">
      <c r="B43" s="113"/>
      <c r="C43" s="113"/>
      <c r="D43" s="113"/>
      <c r="E43" s="113"/>
      <c r="F43" s="113"/>
      <c r="G43" s="113"/>
      <c r="H43" s="113"/>
      <c r="I43" s="86"/>
    </row>
    <row r="44" spans="1:13" ht="15.75" x14ac:dyDescent="0.25">
      <c r="B44" s="113"/>
      <c r="C44" s="113"/>
      <c r="D44" s="113"/>
      <c r="E44" s="113"/>
      <c r="F44" s="113"/>
      <c r="G44" s="113"/>
      <c r="H44" s="113"/>
      <c r="I44" s="86"/>
    </row>
    <row r="45" spans="1:13" ht="15.75" x14ac:dyDescent="0.25">
      <c r="B45" s="113"/>
      <c r="C45" s="113"/>
      <c r="D45" s="113"/>
      <c r="E45" s="113"/>
      <c r="F45" s="113"/>
      <c r="G45" s="113"/>
      <c r="H45" s="113"/>
      <c r="I45" s="86"/>
    </row>
    <row r="46" spans="1:13" ht="15.75" x14ac:dyDescent="0.25">
      <c r="B46" s="113"/>
      <c r="C46" s="113"/>
      <c r="D46" s="113"/>
      <c r="E46" s="113"/>
      <c r="F46" s="113"/>
      <c r="G46" s="113"/>
      <c r="H46" s="113"/>
      <c r="I46" s="86"/>
    </row>
    <row r="47" spans="1:13" ht="15.75" x14ac:dyDescent="0.25">
      <c r="B47" s="113"/>
      <c r="C47" s="113"/>
      <c r="D47" s="113"/>
      <c r="E47" s="113"/>
      <c r="F47" s="113"/>
      <c r="G47" s="113"/>
      <c r="H47" s="113"/>
      <c r="I47" s="86"/>
    </row>
    <row r="48" spans="1:13" ht="15.75" x14ac:dyDescent="0.25">
      <c r="B48" s="113"/>
      <c r="C48" s="113"/>
      <c r="D48" s="113"/>
      <c r="E48" s="113"/>
      <c r="F48" s="113"/>
      <c r="G48" s="113"/>
      <c r="H48" s="113"/>
      <c r="I48" s="86"/>
    </row>
    <row r="49" spans="2:9" ht="15.75" x14ac:dyDescent="0.25">
      <c r="B49" s="113"/>
      <c r="C49" s="113"/>
      <c r="D49" s="113"/>
      <c r="E49" s="113"/>
      <c r="F49" s="113"/>
      <c r="G49" s="113"/>
      <c r="H49" s="113"/>
      <c r="I49" s="86"/>
    </row>
    <row r="50" spans="2:9" ht="15.75" x14ac:dyDescent="0.25">
      <c r="B50" s="113"/>
      <c r="C50" s="113"/>
      <c r="D50" s="113"/>
      <c r="E50" s="113"/>
      <c r="F50" s="113"/>
      <c r="G50" s="113"/>
      <c r="H50" s="113"/>
      <c r="I50" s="86"/>
    </row>
    <row r="51" spans="2:9" ht="15.75" x14ac:dyDescent="0.25">
      <c r="B51" s="113"/>
      <c r="C51" s="113"/>
      <c r="D51" s="113"/>
      <c r="E51" s="113"/>
      <c r="F51" s="113"/>
      <c r="G51" s="113"/>
      <c r="H51" s="113"/>
      <c r="I51" s="86"/>
    </row>
    <row r="52" spans="2:9" ht="15.75" x14ac:dyDescent="0.25">
      <c r="B52" s="113"/>
      <c r="C52" s="113"/>
      <c r="D52" s="113"/>
      <c r="E52" s="113"/>
      <c r="F52" s="113"/>
      <c r="G52" s="113"/>
      <c r="H52" s="113"/>
      <c r="I52" s="86"/>
    </row>
    <row r="53" spans="2:9" ht="15.75" x14ac:dyDescent="0.25">
      <c r="B53" s="113"/>
      <c r="C53" s="113"/>
      <c r="D53" s="113"/>
      <c r="E53" s="113"/>
      <c r="F53" s="113"/>
      <c r="G53" s="113"/>
      <c r="H53" s="113"/>
      <c r="I53" s="86"/>
    </row>
    <row r="54" spans="2:9" ht="15.75" x14ac:dyDescent="0.25">
      <c r="B54" s="113"/>
      <c r="C54" s="113"/>
      <c r="D54" s="113"/>
      <c r="E54" s="113"/>
      <c r="F54" s="113"/>
      <c r="G54" s="113"/>
      <c r="H54" s="113"/>
      <c r="I54" s="86"/>
    </row>
    <row r="55" spans="2:9" ht="15.75" x14ac:dyDescent="0.25">
      <c r="B55" s="113"/>
      <c r="C55" s="113"/>
      <c r="D55" s="113"/>
      <c r="E55" s="113"/>
      <c r="F55" s="113"/>
      <c r="G55" s="113"/>
      <c r="H55" s="113"/>
      <c r="I55" s="86"/>
    </row>
    <row r="56" spans="2:9" ht="15.75" x14ac:dyDescent="0.25">
      <c r="B56" s="113"/>
      <c r="C56" s="113"/>
      <c r="D56" s="113"/>
      <c r="E56" s="113"/>
      <c r="F56" s="113"/>
      <c r="G56" s="113"/>
      <c r="H56" s="113"/>
      <c r="I56" s="86"/>
    </row>
    <row r="57" spans="2:9" ht="15.75" x14ac:dyDescent="0.25">
      <c r="B57" s="113"/>
      <c r="C57" s="113"/>
      <c r="D57" s="113"/>
      <c r="E57" s="113"/>
      <c r="F57" s="113"/>
      <c r="G57" s="113"/>
      <c r="H57" s="113"/>
      <c r="I57" s="86"/>
    </row>
    <row r="58" spans="2:9" ht="15.75" x14ac:dyDescent="0.25">
      <c r="B58" s="113"/>
      <c r="C58" s="113"/>
      <c r="D58" s="113"/>
      <c r="E58" s="113"/>
      <c r="F58" s="113"/>
      <c r="G58" s="113"/>
      <c r="H58" s="113"/>
      <c r="I58" s="86"/>
    </row>
    <row r="59" spans="2:9" ht="15.75" x14ac:dyDescent="0.25">
      <c r="B59" s="113"/>
      <c r="C59" s="113"/>
      <c r="D59" s="113"/>
      <c r="E59" s="113"/>
      <c r="F59" s="113"/>
      <c r="G59" s="113"/>
      <c r="H59" s="113"/>
      <c r="I59" s="86"/>
    </row>
    <row r="60" spans="2:9" ht="15.75" x14ac:dyDescent="0.25">
      <c r="B60" s="113"/>
      <c r="C60" s="113"/>
      <c r="D60" s="113"/>
      <c r="E60" s="113"/>
      <c r="F60" s="113"/>
      <c r="G60" s="113"/>
      <c r="H60" s="113"/>
      <c r="I60" s="86"/>
    </row>
    <row r="61" spans="2:9" ht="15.75" x14ac:dyDescent="0.25">
      <c r="B61" s="113"/>
      <c r="C61" s="113"/>
      <c r="D61" s="113"/>
      <c r="E61" s="113"/>
      <c r="F61" s="113"/>
      <c r="G61" s="113"/>
      <c r="H61" s="113"/>
      <c r="I61" s="86"/>
    </row>
    <row r="62" spans="2:9" ht="15.75" x14ac:dyDescent="0.25">
      <c r="B62" s="113"/>
      <c r="C62" s="113"/>
      <c r="D62" s="113"/>
      <c r="E62" s="113"/>
      <c r="F62" s="113"/>
      <c r="G62" s="113"/>
      <c r="H62" s="113"/>
      <c r="I62" s="86"/>
    </row>
    <row r="63" spans="2:9" ht="15.75" x14ac:dyDescent="0.25">
      <c r="B63" s="113"/>
      <c r="C63" s="113"/>
      <c r="D63" s="113"/>
      <c r="E63" s="113"/>
      <c r="F63" s="113"/>
      <c r="G63" s="113"/>
      <c r="H63" s="113"/>
      <c r="I63" s="86"/>
    </row>
    <row r="64" spans="2:9" ht="15.75" x14ac:dyDescent="0.25">
      <c r="B64" s="113"/>
      <c r="C64" s="113"/>
      <c r="D64" s="113"/>
      <c r="E64" s="113"/>
      <c r="F64" s="113"/>
      <c r="G64" s="113"/>
      <c r="H64" s="113"/>
      <c r="I64" s="86"/>
    </row>
    <row r="65" spans="2:9" ht="15.75" x14ac:dyDescent="0.25">
      <c r="B65" s="113"/>
      <c r="C65" s="113"/>
      <c r="D65" s="113"/>
      <c r="E65" s="113"/>
      <c r="F65" s="113"/>
      <c r="G65" s="113"/>
      <c r="H65" s="113"/>
      <c r="I65" s="86"/>
    </row>
    <row r="66" spans="2:9" ht="15.75" x14ac:dyDescent="0.25">
      <c r="B66" s="113"/>
      <c r="C66" s="113"/>
      <c r="D66" s="113"/>
      <c r="E66" s="113"/>
      <c r="F66" s="113"/>
      <c r="G66" s="113"/>
      <c r="H66" s="113"/>
      <c r="I66" s="86"/>
    </row>
    <row r="67" spans="2:9" ht="15.75" x14ac:dyDescent="0.25">
      <c r="B67" s="113"/>
      <c r="C67" s="113"/>
      <c r="D67" s="113"/>
      <c r="E67" s="113"/>
      <c r="F67" s="113"/>
      <c r="G67" s="113"/>
      <c r="H67" s="113"/>
      <c r="I67" s="86"/>
    </row>
    <row r="68" spans="2:9" ht="15.75" x14ac:dyDescent="0.25">
      <c r="B68" s="113"/>
      <c r="C68" s="113"/>
      <c r="D68" s="113"/>
      <c r="E68" s="113"/>
      <c r="F68" s="113"/>
      <c r="G68" s="113"/>
      <c r="H68" s="113"/>
      <c r="I68" s="86"/>
    </row>
    <row r="69" spans="2:9" ht="15.75" x14ac:dyDescent="0.25">
      <c r="B69" s="113"/>
      <c r="C69" s="113"/>
      <c r="D69" s="113"/>
      <c r="E69" s="113"/>
      <c r="F69" s="113"/>
      <c r="G69" s="113"/>
      <c r="H69" s="113"/>
      <c r="I69" s="86"/>
    </row>
    <row r="70" spans="2:9" ht="15.75" x14ac:dyDescent="0.25">
      <c r="B70" s="113"/>
      <c r="C70" s="113"/>
      <c r="D70" s="113"/>
      <c r="E70" s="113"/>
      <c r="F70" s="113"/>
      <c r="G70" s="113"/>
      <c r="H70" s="113"/>
      <c r="I70" s="86"/>
    </row>
    <row r="71" spans="2:9" ht="15.75" x14ac:dyDescent="0.25">
      <c r="B71" s="113"/>
      <c r="C71" s="113"/>
      <c r="D71" s="113"/>
      <c r="E71" s="113"/>
      <c r="F71" s="113"/>
      <c r="G71" s="113"/>
      <c r="H71" s="113"/>
      <c r="I71" s="86"/>
    </row>
    <row r="72" spans="2:9" ht="15.75" x14ac:dyDescent="0.25">
      <c r="B72" s="113"/>
      <c r="C72" s="113"/>
      <c r="D72" s="113"/>
      <c r="E72" s="113"/>
      <c r="F72" s="113"/>
      <c r="G72" s="113"/>
      <c r="H72" s="113"/>
      <c r="I72" s="86"/>
    </row>
    <row r="73" spans="2:9" ht="15.75" x14ac:dyDescent="0.25">
      <c r="B73" s="113"/>
      <c r="C73" s="113"/>
      <c r="D73" s="113"/>
      <c r="E73" s="113"/>
      <c r="F73" s="113"/>
      <c r="G73" s="113"/>
      <c r="H73" s="113"/>
      <c r="I73" s="86"/>
    </row>
    <row r="74" spans="2:9" ht="15.75" x14ac:dyDescent="0.25">
      <c r="B74" s="113"/>
      <c r="C74" s="113"/>
      <c r="D74" s="113"/>
      <c r="E74" s="113"/>
      <c r="F74" s="113"/>
      <c r="G74" s="113"/>
      <c r="H74" s="113"/>
      <c r="I74" s="86"/>
    </row>
    <row r="75" spans="2:9" ht="15.75" x14ac:dyDescent="0.25">
      <c r="B75" s="113"/>
      <c r="C75" s="113"/>
      <c r="D75" s="113"/>
      <c r="E75" s="113"/>
      <c r="F75" s="113"/>
      <c r="G75" s="113"/>
      <c r="H75" s="113"/>
      <c r="I75" s="86"/>
    </row>
    <row r="76" spans="2:9" ht="15.75" x14ac:dyDescent="0.25">
      <c r="B76" s="113"/>
      <c r="C76" s="113"/>
      <c r="D76" s="113"/>
      <c r="E76" s="113"/>
      <c r="F76" s="113"/>
      <c r="G76" s="113"/>
      <c r="H76" s="113"/>
      <c r="I76" s="86"/>
    </row>
    <row r="77" spans="2:9" ht="15.75" x14ac:dyDescent="0.25">
      <c r="B77" s="113"/>
      <c r="C77" s="113"/>
      <c r="D77" s="113"/>
      <c r="E77" s="113"/>
      <c r="F77" s="113"/>
      <c r="G77" s="113"/>
      <c r="H77" s="113"/>
      <c r="I77" s="86"/>
    </row>
    <row r="78" spans="2:9" ht="15.75" x14ac:dyDescent="0.25">
      <c r="B78" s="113"/>
      <c r="C78" s="113"/>
      <c r="D78" s="113"/>
      <c r="E78" s="113"/>
      <c r="F78" s="113"/>
      <c r="G78" s="113"/>
      <c r="H78" s="113"/>
      <c r="I78" s="86"/>
    </row>
    <row r="79" spans="2:9" ht="15.75" x14ac:dyDescent="0.25">
      <c r="B79" s="113"/>
      <c r="C79" s="113"/>
      <c r="D79" s="113"/>
      <c r="E79" s="113"/>
      <c r="F79" s="113"/>
      <c r="G79" s="113"/>
      <c r="H79" s="113"/>
      <c r="I79" s="86"/>
    </row>
    <row r="80" spans="2:9" ht="15.75" x14ac:dyDescent="0.25">
      <c r="B80" s="113"/>
      <c r="C80" s="113"/>
      <c r="D80" s="113"/>
      <c r="E80" s="113"/>
      <c r="F80" s="113"/>
      <c r="G80" s="113"/>
      <c r="H80" s="113"/>
      <c r="I80" s="86"/>
    </row>
    <row r="81" spans="2:9" ht="15.75" x14ac:dyDescent="0.25">
      <c r="B81" s="113"/>
      <c r="C81" s="113"/>
      <c r="D81" s="113"/>
      <c r="E81" s="113"/>
      <c r="F81" s="113"/>
      <c r="G81" s="113"/>
      <c r="H81" s="113"/>
      <c r="I81" s="86"/>
    </row>
    <row r="82" spans="2:9" ht="15.75" x14ac:dyDescent="0.25">
      <c r="B82" s="113"/>
      <c r="C82" s="113"/>
      <c r="D82" s="113"/>
      <c r="E82" s="113"/>
      <c r="F82" s="113"/>
      <c r="G82" s="113"/>
      <c r="H82" s="113"/>
      <c r="I82" s="86"/>
    </row>
    <row r="83" spans="2:9" ht="15.75" x14ac:dyDescent="0.25">
      <c r="B83" s="113"/>
      <c r="C83" s="113"/>
      <c r="D83" s="113"/>
      <c r="E83" s="113"/>
      <c r="F83" s="113"/>
      <c r="G83" s="113"/>
      <c r="H83" s="113"/>
      <c r="I83" s="86"/>
    </row>
    <row r="84" spans="2:9" ht="15.75" x14ac:dyDescent="0.25">
      <c r="B84" s="113"/>
      <c r="C84" s="113"/>
      <c r="D84" s="113"/>
      <c r="E84" s="113"/>
      <c r="F84" s="113"/>
      <c r="G84" s="113"/>
      <c r="H84" s="113"/>
      <c r="I84" s="86"/>
    </row>
    <row r="85" spans="2:9" ht="15.75" x14ac:dyDescent="0.25">
      <c r="B85" s="113"/>
      <c r="C85" s="113"/>
      <c r="D85" s="113"/>
      <c r="E85" s="113"/>
      <c r="F85" s="113"/>
      <c r="G85" s="113"/>
      <c r="H85" s="113"/>
      <c r="I85" s="86"/>
    </row>
    <row r="86" spans="2:9" ht="15.75" x14ac:dyDescent="0.25">
      <c r="B86" s="113"/>
      <c r="C86" s="113"/>
      <c r="D86" s="113"/>
      <c r="E86" s="113"/>
      <c r="F86" s="113"/>
      <c r="G86" s="113"/>
      <c r="H86" s="113"/>
      <c r="I86" s="86"/>
    </row>
    <row r="87" spans="2:9" ht="15.75" x14ac:dyDescent="0.25">
      <c r="B87" s="113"/>
      <c r="C87" s="113"/>
      <c r="D87" s="113"/>
      <c r="E87" s="113"/>
      <c r="F87" s="113"/>
      <c r="G87" s="113"/>
      <c r="H87" s="113"/>
      <c r="I87" s="86"/>
    </row>
    <row r="88" spans="2:9" ht="15.75" x14ac:dyDescent="0.25">
      <c r="B88" s="113"/>
      <c r="C88" s="113"/>
      <c r="D88" s="113"/>
      <c r="E88" s="113"/>
      <c r="F88" s="113"/>
      <c r="G88" s="113"/>
      <c r="H88" s="113"/>
      <c r="I88" s="86"/>
    </row>
    <row r="89" spans="2:9" ht="15.75" x14ac:dyDescent="0.25">
      <c r="B89" s="113"/>
      <c r="C89" s="113"/>
      <c r="D89" s="113"/>
      <c r="E89" s="113"/>
      <c r="F89" s="113"/>
      <c r="G89" s="113"/>
      <c r="H89" s="113"/>
      <c r="I89" s="86"/>
    </row>
    <row r="90" spans="2:9" ht="15.75" x14ac:dyDescent="0.25">
      <c r="B90" s="113"/>
      <c r="C90" s="113"/>
      <c r="D90" s="113"/>
      <c r="E90" s="113"/>
      <c r="F90" s="113"/>
      <c r="G90" s="113"/>
      <c r="H90" s="113"/>
      <c r="I90" s="86"/>
    </row>
    <row r="91" spans="2:9" ht="15.75" x14ac:dyDescent="0.25">
      <c r="B91" s="113"/>
      <c r="C91" s="113"/>
      <c r="D91" s="113"/>
      <c r="E91" s="113"/>
      <c r="F91" s="113"/>
      <c r="G91" s="113"/>
      <c r="H91" s="113"/>
      <c r="I91" s="86"/>
    </row>
    <row r="92" spans="2:9" ht="15.75" x14ac:dyDescent="0.25">
      <c r="B92" s="113"/>
      <c r="C92" s="113"/>
      <c r="D92" s="113"/>
      <c r="E92" s="113"/>
      <c r="F92" s="113"/>
      <c r="G92" s="113"/>
      <c r="H92" s="113"/>
      <c r="I92" s="86"/>
    </row>
    <row r="93" spans="2:9" ht="15.75" x14ac:dyDescent="0.25">
      <c r="B93" s="113"/>
      <c r="C93" s="113"/>
      <c r="D93" s="113"/>
      <c r="E93" s="113"/>
      <c r="F93" s="113"/>
      <c r="G93" s="113"/>
      <c r="H93" s="113"/>
      <c r="I93" s="86"/>
    </row>
    <row r="94" spans="2:9" ht="15.75" x14ac:dyDescent="0.25">
      <c r="B94" s="113"/>
      <c r="C94" s="113"/>
      <c r="D94" s="113"/>
      <c r="E94" s="113"/>
      <c r="F94" s="113"/>
      <c r="G94" s="113"/>
      <c r="H94" s="113"/>
      <c r="I94" s="86"/>
    </row>
    <row r="95" spans="2:9" ht="15.75" x14ac:dyDescent="0.25">
      <c r="B95" s="113"/>
      <c r="C95" s="113"/>
      <c r="D95" s="113"/>
      <c r="E95" s="113"/>
      <c r="F95" s="113"/>
      <c r="G95" s="113"/>
      <c r="H95" s="113"/>
      <c r="I95" s="86"/>
    </row>
    <row r="96" spans="2:9" ht="15.75" x14ac:dyDescent="0.25">
      <c r="B96" s="113"/>
      <c r="C96" s="113"/>
      <c r="D96" s="113"/>
      <c r="E96" s="113"/>
      <c r="F96" s="113"/>
      <c r="G96" s="113"/>
      <c r="H96" s="113"/>
      <c r="I96" s="86"/>
    </row>
    <row r="97" spans="2:9" ht="15.75" x14ac:dyDescent="0.25">
      <c r="B97" s="113"/>
      <c r="C97" s="113"/>
      <c r="D97" s="113"/>
      <c r="E97" s="113"/>
      <c r="F97" s="113"/>
      <c r="G97" s="113"/>
      <c r="H97" s="113"/>
      <c r="I97" s="86"/>
    </row>
    <row r="98" spans="2:9" ht="15.75" x14ac:dyDescent="0.25">
      <c r="B98" s="113"/>
      <c r="C98" s="113"/>
      <c r="D98" s="113"/>
      <c r="E98" s="113"/>
      <c r="F98" s="113"/>
      <c r="G98" s="113"/>
      <c r="H98" s="113"/>
      <c r="I98" s="86"/>
    </row>
    <row r="99" spans="2:9" ht="15.75" x14ac:dyDescent="0.25">
      <c r="B99" s="113"/>
      <c r="C99" s="113"/>
      <c r="D99" s="113"/>
      <c r="E99" s="113"/>
      <c r="F99" s="113"/>
      <c r="G99" s="113"/>
      <c r="H99" s="113"/>
      <c r="I99" s="86"/>
    </row>
    <row r="100" spans="2:9" ht="15.75" x14ac:dyDescent="0.25">
      <c r="B100" s="113"/>
      <c r="C100" s="113"/>
      <c r="D100" s="113"/>
      <c r="E100" s="113"/>
      <c r="F100" s="113"/>
      <c r="G100" s="113"/>
      <c r="H100" s="113"/>
      <c r="I100" s="86"/>
    </row>
    <row r="101" spans="2:9" ht="15.75" x14ac:dyDescent="0.25">
      <c r="B101" s="113"/>
      <c r="C101" s="113"/>
      <c r="D101" s="113"/>
      <c r="E101" s="113"/>
      <c r="F101" s="113"/>
      <c r="G101" s="113"/>
      <c r="H101" s="113"/>
      <c r="I101" s="86"/>
    </row>
    <row r="102" spans="2:9" ht="15.75" x14ac:dyDescent="0.25">
      <c r="B102" s="113"/>
      <c r="C102" s="113"/>
      <c r="D102" s="113"/>
      <c r="E102" s="113"/>
      <c r="F102" s="113"/>
      <c r="G102" s="113"/>
      <c r="H102" s="113"/>
      <c r="I102" s="86"/>
    </row>
    <row r="103" spans="2:9" ht="15.75" x14ac:dyDescent="0.25">
      <c r="B103" s="113"/>
      <c r="C103" s="113"/>
      <c r="D103" s="113"/>
      <c r="E103" s="113"/>
      <c r="F103" s="113"/>
      <c r="G103" s="113"/>
      <c r="H103" s="113"/>
      <c r="I103" s="86"/>
    </row>
    <row r="104" spans="2:9" ht="15.75" x14ac:dyDescent="0.25">
      <c r="B104" s="113"/>
      <c r="C104" s="113"/>
      <c r="D104" s="113"/>
      <c r="E104" s="113"/>
      <c r="F104" s="113"/>
      <c r="G104" s="113"/>
      <c r="H104" s="113"/>
      <c r="I104" s="86"/>
    </row>
    <row r="105" spans="2:9" ht="15.75" x14ac:dyDescent="0.25">
      <c r="B105" s="113"/>
      <c r="C105" s="113"/>
      <c r="D105" s="113"/>
      <c r="E105" s="113"/>
      <c r="F105" s="113"/>
      <c r="G105" s="113"/>
      <c r="H105" s="113"/>
      <c r="I105" s="86"/>
    </row>
    <row r="106" spans="2:9" ht="15.75" x14ac:dyDescent="0.25">
      <c r="B106" s="113"/>
      <c r="C106" s="113"/>
      <c r="D106" s="113"/>
      <c r="E106" s="113"/>
      <c r="F106" s="113"/>
      <c r="G106" s="113"/>
      <c r="H106" s="113"/>
      <c r="I106" s="86"/>
    </row>
    <row r="107" spans="2:9" ht="15.75" x14ac:dyDescent="0.25">
      <c r="B107" s="113"/>
      <c r="C107" s="113"/>
      <c r="D107" s="113"/>
      <c r="E107" s="113"/>
      <c r="F107" s="113"/>
      <c r="G107" s="113"/>
      <c r="H107" s="113"/>
      <c r="I107" s="86"/>
    </row>
    <row r="108" spans="2:9" ht="15.75" x14ac:dyDescent="0.25">
      <c r="B108" s="113"/>
      <c r="C108" s="113"/>
      <c r="D108" s="113"/>
      <c r="E108" s="113"/>
      <c r="F108" s="113"/>
      <c r="G108" s="113"/>
      <c r="H108" s="113"/>
      <c r="I108" s="86"/>
    </row>
    <row r="109" spans="2:9" ht="15.75" x14ac:dyDescent="0.25">
      <c r="B109" s="113"/>
      <c r="C109" s="113"/>
      <c r="D109" s="113"/>
      <c r="E109" s="113"/>
      <c r="F109" s="113"/>
      <c r="G109" s="113"/>
      <c r="H109" s="113"/>
      <c r="I109" s="86"/>
    </row>
    <row r="110" spans="2:9" ht="15.75" x14ac:dyDescent="0.25">
      <c r="B110" s="113"/>
      <c r="C110" s="113"/>
      <c r="D110" s="113"/>
      <c r="E110" s="113"/>
      <c r="F110" s="113"/>
      <c r="G110" s="113"/>
      <c r="H110" s="113"/>
      <c r="I110" s="86"/>
    </row>
    <row r="111" spans="2:9" ht="15.75" x14ac:dyDescent="0.25">
      <c r="B111" s="113"/>
      <c r="C111" s="113"/>
      <c r="D111" s="113"/>
      <c r="E111" s="113"/>
      <c r="F111" s="113"/>
      <c r="G111" s="113"/>
      <c r="H111" s="113"/>
      <c r="I111" s="86"/>
    </row>
    <row r="112" spans="2:9" ht="15.75" x14ac:dyDescent="0.25">
      <c r="B112" s="113"/>
      <c r="C112" s="113"/>
      <c r="D112" s="113"/>
      <c r="E112" s="113"/>
      <c r="F112" s="113"/>
      <c r="G112" s="113"/>
      <c r="H112" s="113"/>
      <c r="I112" s="86"/>
    </row>
    <row r="113" spans="2:9" ht="15.75" x14ac:dyDescent="0.25">
      <c r="B113" s="113"/>
      <c r="C113" s="113"/>
      <c r="D113" s="113"/>
      <c r="E113" s="113"/>
      <c r="F113" s="113"/>
      <c r="G113" s="113"/>
      <c r="H113" s="113"/>
      <c r="I113" s="86"/>
    </row>
    <row r="114" spans="2:9" ht="15.75" x14ac:dyDescent="0.25">
      <c r="B114" s="113"/>
      <c r="C114" s="113"/>
      <c r="D114" s="113"/>
      <c r="E114" s="113"/>
      <c r="F114" s="113"/>
      <c r="G114" s="113"/>
      <c r="H114" s="113"/>
      <c r="I114" s="86"/>
    </row>
    <row r="115" spans="2:9" ht="15.75" x14ac:dyDescent="0.25">
      <c r="B115" s="113"/>
      <c r="C115" s="113"/>
      <c r="D115" s="113"/>
      <c r="E115" s="113"/>
      <c r="F115" s="113"/>
      <c r="G115" s="113"/>
      <c r="H115" s="113"/>
      <c r="I115" s="86"/>
    </row>
    <row r="116" spans="2:9" ht="15.75" x14ac:dyDescent="0.25">
      <c r="B116" s="113"/>
      <c r="C116" s="113"/>
      <c r="D116" s="113"/>
      <c r="E116" s="113"/>
      <c r="F116" s="113"/>
      <c r="G116" s="113"/>
      <c r="H116" s="113"/>
      <c r="I116" s="86"/>
    </row>
    <row r="117" spans="2:9" ht="15.75" x14ac:dyDescent="0.25">
      <c r="B117" s="113"/>
      <c r="C117" s="113"/>
      <c r="D117" s="113"/>
      <c r="E117" s="113"/>
      <c r="F117" s="113"/>
      <c r="G117" s="113"/>
      <c r="H117" s="113"/>
      <c r="I117" s="86"/>
    </row>
    <row r="118" spans="2:9" ht="15.75" x14ac:dyDescent="0.25">
      <c r="B118" s="113"/>
      <c r="C118" s="113"/>
      <c r="D118" s="113"/>
      <c r="E118" s="113"/>
      <c r="F118" s="113"/>
      <c r="G118" s="113"/>
      <c r="H118" s="113"/>
      <c r="I118" s="86"/>
    </row>
    <row r="119" spans="2:9" ht="15.75" x14ac:dyDescent="0.25">
      <c r="B119" s="113"/>
      <c r="C119" s="113"/>
      <c r="D119" s="113"/>
      <c r="E119" s="113"/>
      <c r="F119" s="113"/>
      <c r="G119" s="113"/>
      <c r="H119" s="113"/>
      <c r="I119" s="86"/>
    </row>
    <row r="120" spans="2:9" ht="15.75" x14ac:dyDescent="0.25">
      <c r="B120" s="113"/>
      <c r="C120" s="113"/>
      <c r="D120" s="113"/>
      <c r="E120" s="113"/>
      <c r="F120" s="113"/>
      <c r="G120" s="113"/>
      <c r="H120" s="113"/>
      <c r="I120" s="86"/>
    </row>
    <row r="121" spans="2:9" ht="15.75" x14ac:dyDescent="0.25">
      <c r="B121" s="113"/>
      <c r="C121" s="113"/>
      <c r="D121" s="113"/>
      <c r="E121" s="113"/>
      <c r="F121" s="113"/>
      <c r="G121" s="113"/>
      <c r="H121" s="113"/>
      <c r="I121" s="86"/>
    </row>
    <row r="122" spans="2:9" ht="15.75" x14ac:dyDescent="0.25">
      <c r="B122" s="113"/>
      <c r="C122" s="113"/>
      <c r="D122" s="113"/>
      <c r="E122" s="113"/>
      <c r="F122" s="113"/>
      <c r="G122" s="113"/>
      <c r="H122" s="113"/>
      <c r="I122" s="86"/>
    </row>
    <row r="123" spans="2:9" ht="15.75" x14ac:dyDescent="0.25">
      <c r="I123" s="86"/>
    </row>
    <row r="124" spans="2:9" ht="15.75" x14ac:dyDescent="0.25">
      <c r="I124" s="86"/>
    </row>
    <row r="125" spans="2:9" ht="15.75" x14ac:dyDescent="0.25">
      <c r="I125" s="86"/>
    </row>
    <row r="126" spans="2:9" ht="15.75" x14ac:dyDescent="0.25">
      <c r="I126" s="86"/>
    </row>
    <row r="127" spans="2:9" ht="15.75" x14ac:dyDescent="0.25">
      <c r="I127" s="86"/>
    </row>
    <row r="128" spans="2:9" ht="15.75" x14ac:dyDescent="0.25">
      <c r="I128" s="86"/>
    </row>
    <row r="129" spans="9:9" ht="15.75" x14ac:dyDescent="0.25">
      <c r="I129" s="86"/>
    </row>
    <row r="130" spans="9:9" ht="15.75" x14ac:dyDescent="0.25">
      <c r="I130" s="86"/>
    </row>
    <row r="131" spans="9:9" ht="15.75" x14ac:dyDescent="0.25">
      <c r="I131" s="86"/>
    </row>
    <row r="132" spans="9:9" ht="15.75" x14ac:dyDescent="0.25">
      <c r="I132" s="86"/>
    </row>
    <row r="133" spans="9:9" ht="15.75" x14ac:dyDescent="0.25">
      <c r="I133" s="86"/>
    </row>
    <row r="134" spans="9:9" ht="15.75" x14ac:dyDescent="0.25">
      <c r="I134" s="86"/>
    </row>
    <row r="135" spans="9:9" ht="15.75" x14ac:dyDescent="0.25">
      <c r="I135" s="86"/>
    </row>
    <row r="136" spans="9:9" ht="15.75" x14ac:dyDescent="0.25">
      <c r="I136" s="86"/>
    </row>
    <row r="137" spans="9:9" ht="15.75" x14ac:dyDescent="0.25">
      <c r="I137" s="86"/>
    </row>
    <row r="138" spans="9:9" ht="15.75" x14ac:dyDescent="0.25">
      <c r="I138" s="86"/>
    </row>
    <row r="139" spans="9:9" ht="15.75" x14ac:dyDescent="0.25">
      <c r="I139" s="86"/>
    </row>
    <row r="140" spans="9:9" ht="15.75" x14ac:dyDescent="0.25">
      <c r="I140" s="86"/>
    </row>
    <row r="141" spans="9:9" ht="15.75" x14ac:dyDescent="0.25">
      <c r="I141" s="86"/>
    </row>
    <row r="142" spans="9:9" ht="15.75" x14ac:dyDescent="0.25">
      <c r="I142" s="86"/>
    </row>
    <row r="143" spans="9:9" ht="15.75" x14ac:dyDescent="0.25">
      <c r="I143" s="86"/>
    </row>
    <row r="144" spans="9:9" ht="15.75" x14ac:dyDescent="0.25">
      <c r="I144" s="86"/>
    </row>
    <row r="145" spans="9:9" ht="15.75" x14ac:dyDescent="0.25">
      <c r="I145" s="86"/>
    </row>
    <row r="146" spans="9:9" ht="15.75" x14ac:dyDescent="0.25">
      <c r="I146" s="86"/>
    </row>
    <row r="147" spans="9:9" ht="15.75" x14ac:dyDescent="0.25">
      <c r="I147" s="86"/>
    </row>
    <row r="148" spans="9:9" ht="15.75" x14ac:dyDescent="0.25">
      <c r="I148" s="86"/>
    </row>
    <row r="149" spans="9:9" ht="15.75" x14ac:dyDescent="0.25">
      <c r="I149" s="86"/>
    </row>
    <row r="150" spans="9:9" ht="15.75" x14ac:dyDescent="0.25">
      <c r="I150" s="86"/>
    </row>
    <row r="151" spans="9:9" ht="15.75" x14ac:dyDescent="0.25">
      <c r="I151" s="86"/>
    </row>
    <row r="152" spans="9:9" ht="15.75" x14ac:dyDescent="0.25">
      <c r="I152" s="86"/>
    </row>
    <row r="153" spans="9:9" ht="15.75" x14ac:dyDescent="0.25">
      <c r="I153" s="86"/>
    </row>
    <row r="154" spans="9:9" ht="15.75" x14ac:dyDescent="0.25">
      <c r="I154" s="86"/>
    </row>
    <row r="155" spans="9:9" ht="15.75" x14ac:dyDescent="0.25">
      <c r="I155" s="86"/>
    </row>
    <row r="156" spans="9:9" ht="15.75" x14ac:dyDescent="0.25">
      <c r="I156" s="86"/>
    </row>
    <row r="157" spans="9:9" ht="15.75" x14ac:dyDescent="0.25">
      <c r="I157" s="86"/>
    </row>
    <row r="158" spans="9:9" ht="15.75" x14ac:dyDescent="0.25">
      <c r="I158" s="86"/>
    </row>
    <row r="159" spans="9:9" ht="15.75" x14ac:dyDescent="0.25">
      <c r="I159" s="86"/>
    </row>
    <row r="160" spans="9:9" ht="15.75" x14ac:dyDescent="0.25">
      <c r="I160" s="86"/>
    </row>
    <row r="161" spans="9:9" ht="15.75" x14ac:dyDescent="0.25">
      <c r="I161" s="86"/>
    </row>
    <row r="162" spans="9:9" ht="15.75" x14ac:dyDescent="0.25">
      <c r="I162" s="86"/>
    </row>
    <row r="163" spans="9:9" ht="15.75" x14ac:dyDescent="0.25">
      <c r="I163" s="86"/>
    </row>
    <row r="164" spans="9:9" ht="15.75" x14ac:dyDescent="0.25">
      <c r="I164" s="86"/>
    </row>
    <row r="165" spans="9:9" ht="15.75" x14ac:dyDescent="0.25">
      <c r="I165" s="86"/>
    </row>
    <row r="166" spans="9:9" ht="15.75" x14ac:dyDescent="0.25">
      <c r="I166" s="86"/>
    </row>
    <row r="167" spans="9:9" ht="15.75" x14ac:dyDescent="0.25">
      <c r="I167" s="86"/>
    </row>
    <row r="168" spans="9:9" ht="15.75" x14ac:dyDescent="0.25">
      <c r="I168" s="86"/>
    </row>
    <row r="169" spans="9:9" ht="15.75" x14ac:dyDescent="0.25">
      <c r="I169" s="86"/>
    </row>
    <row r="170" spans="9:9" ht="15.75" x14ac:dyDescent="0.25">
      <c r="I170" s="86"/>
    </row>
    <row r="171" spans="9:9" ht="15.75" x14ac:dyDescent="0.25">
      <c r="I171" s="86"/>
    </row>
    <row r="172" spans="9:9" ht="15.75" x14ac:dyDescent="0.25">
      <c r="I172" s="86"/>
    </row>
    <row r="173" spans="9:9" ht="15.75" x14ac:dyDescent="0.25">
      <c r="I173" s="86"/>
    </row>
    <row r="174" spans="9:9" ht="15.75" x14ac:dyDescent="0.25">
      <c r="I174" s="86"/>
    </row>
    <row r="175" spans="9:9" ht="15.75" x14ac:dyDescent="0.25">
      <c r="I175" s="86"/>
    </row>
    <row r="176" spans="9:9" ht="15.75" x14ac:dyDescent="0.25">
      <c r="I176" s="86"/>
    </row>
    <row r="177" spans="9:9" ht="15.75" x14ac:dyDescent="0.25">
      <c r="I177" s="86"/>
    </row>
    <row r="178" spans="9:9" ht="15.75" x14ac:dyDescent="0.25">
      <c r="I178" s="86"/>
    </row>
    <row r="179" spans="9:9" ht="15.75" x14ac:dyDescent="0.25">
      <c r="I179" s="86"/>
    </row>
    <row r="180" spans="9:9" ht="15.75" x14ac:dyDescent="0.25">
      <c r="I180" s="86"/>
    </row>
    <row r="181" spans="9:9" ht="15.75" x14ac:dyDescent="0.25">
      <c r="I181" s="86"/>
    </row>
    <row r="182" spans="9:9" ht="15.75" x14ac:dyDescent="0.25">
      <c r="I182" s="86"/>
    </row>
    <row r="183" spans="9:9" ht="15.75" x14ac:dyDescent="0.25">
      <c r="I183" s="86"/>
    </row>
    <row r="184" spans="9:9" ht="15.75" x14ac:dyDescent="0.25">
      <c r="I184" s="86"/>
    </row>
    <row r="185" spans="9:9" ht="15.75" x14ac:dyDescent="0.25">
      <c r="I185" s="86"/>
    </row>
    <row r="186" spans="9:9" ht="15.75" x14ac:dyDescent="0.25">
      <c r="I186" s="86"/>
    </row>
    <row r="187" spans="9:9" ht="15.75" x14ac:dyDescent="0.25">
      <c r="I187" s="86"/>
    </row>
    <row r="188" spans="9:9" ht="15.75" x14ac:dyDescent="0.25">
      <c r="I188" s="86"/>
    </row>
    <row r="189" spans="9:9" ht="15.75" x14ac:dyDescent="0.25">
      <c r="I189" s="86"/>
    </row>
    <row r="190" spans="9:9" ht="15.75" x14ac:dyDescent="0.25">
      <c r="I190" s="86"/>
    </row>
    <row r="191" spans="9:9" ht="15.75" x14ac:dyDescent="0.25">
      <c r="I191" s="86"/>
    </row>
    <row r="192" spans="9:9" ht="15.75" x14ac:dyDescent="0.25">
      <c r="I192" s="86"/>
    </row>
    <row r="193" spans="9:9" ht="15.75" x14ac:dyDescent="0.25">
      <c r="I193" s="86"/>
    </row>
    <row r="194" spans="9:9" ht="15.75" x14ac:dyDescent="0.25">
      <c r="I194" s="86"/>
    </row>
    <row r="195" spans="9:9" ht="15.75" x14ac:dyDescent="0.25">
      <c r="I195" s="86"/>
    </row>
    <row r="196" spans="9:9" ht="15.75" x14ac:dyDescent="0.25">
      <c r="I196" s="86"/>
    </row>
    <row r="197" spans="9:9" ht="15.75" x14ac:dyDescent="0.25">
      <c r="I197" s="86"/>
    </row>
    <row r="198" spans="9:9" ht="15.75" x14ac:dyDescent="0.25">
      <c r="I198" s="86"/>
    </row>
    <row r="199" spans="9:9" ht="15.75" x14ac:dyDescent="0.25">
      <c r="I199" s="86"/>
    </row>
    <row r="200" spans="9:9" ht="15.75" x14ac:dyDescent="0.25">
      <c r="I200" s="86"/>
    </row>
    <row r="201" spans="9:9" ht="15.75" x14ac:dyDescent="0.25">
      <c r="I201" s="86"/>
    </row>
    <row r="202" spans="9:9" ht="15.75" x14ac:dyDescent="0.25">
      <c r="I202" s="86"/>
    </row>
    <row r="203" spans="9:9" ht="15.75" x14ac:dyDescent="0.25">
      <c r="I203" s="86"/>
    </row>
    <row r="204" spans="9:9" ht="15.75" x14ac:dyDescent="0.25">
      <c r="I204" s="86"/>
    </row>
    <row r="205" spans="9:9" ht="15.75" x14ac:dyDescent="0.25">
      <c r="I205" s="86"/>
    </row>
    <row r="206" spans="9:9" ht="15.75" x14ac:dyDescent="0.25">
      <c r="I206" s="86"/>
    </row>
    <row r="207" spans="9:9" ht="15.75" x14ac:dyDescent="0.25">
      <c r="I207" s="86"/>
    </row>
    <row r="208" spans="9:9" ht="15.75" x14ac:dyDescent="0.25">
      <c r="I208" s="86"/>
    </row>
    <row r="209" spans="9:9" ht="15.75" x14ac:dyDescent="0.25">
      <c r="I209" s="86"/>
    </row>
    <row r="210" spans="9:9" ht="15.75" x14ac:dyDescent="0.25">
      <c r="I210" s="86"/>
    </row>
    <row r="211" spans="9:9" ht="15.75" x14ac:dyDescent="0.25">
      <c r="I211" s="86"/>
    </row>
    <row r="212" spans="9:9" ht="15.75" x14ac:dyDescent="0.25">
      <c r="I212" s="86"/>
    </row>
    <row r="213" spans="9:9" ht="15.75" x14ac:dyDescent="0.25">
      <c r="I213" s="86"/>
    </row>
    <row r="214" spans="9:9" ht="15.75" x14ac:dyDescent="0.25">
      <c r="I214" s="86"/>
    </row>
    <row r="215" spans="9:9" ht="15.75" x14ac:dyDescent="0.25">
      <c r="I215" s="86"/>
    </row>
    <row r="216" spans="9:9" ht="15.75" x14ac:dyDescent="0.25">
      <c r="I216" s="86"/>
    </row>
    <row r="217" spans="9:9" ht="15.75" x14ac:dyDescent="0.25">
      <c r="I217" s="86"/>
    </row>
    <row r="218" spans="9:9" ht="15.75" x14ac:dyDescent="0.25">
      <c r="I218" s="86"/>
    </row>
    <row r="219" spans="9:9" ht="15.75" x14ac:dyDescent="0.25">
      <c r="I219" s="86"/>
    </row>
    <row r="220" spans="9:9" ht="15.75" x14ac:dyDescent="0.25">
      <c r="I220" s="86"/>
    </row>
    <row r="221" spans="9:9" ht="15.75" x14ac:dyDescent="0.25">
      <c r="I221" s="86"/>
    </row>
    <row r="222" spans="9:9" ht="15.75" x14ac:dyDescent="0.25">
      <c r="I222" s="86"/>
    </row>
    <row r="223" spans="9:9" ht="15.75" x14ac:dyDescent="0.25">
      <c r="I223" s="86"/>
    </row>
    <row r="224" spans="9:9" ht="15.75" x14ac:dyDescent="0.25">
      <c r="I224" s="86"/>
    </row>
    <row r="225" spans="9:9" ht="15.75" x14ac:dyDescent="0.25">
      <c r="I225" s="86"/>
    </row>
    <row r="226" spans="9:9" ht="15.75" x14ac:dyDescent="0.25">
      <c r="I226" s="86"/>
    </row>
    <row r="227" spans="9:9" ht="15.75" x14ac:dyDescent="0.25">
      <c r="I227" s="86"/>
    </row>
    <row r="228" spans="9:9" ht="15.75" x14ac:dyDescent="0.25">
      <c r="I228" s="86"/>
    </row>
    <row r="229" spans="9:9" ht="15.75" x14ac:dyDescent="0.25">
      <c r="I229" s="86"/>
    </row>
    <row r="230" spans="9:9" ht="15.75" x14ac:dyDescent="0.25">
      <c r="I230" s="86"/>
    </row>
    <row r="231" spans="9:9" ht="15.75" x14ac:dyDescent="0.25">
      <c r="I231" s="86"/>
    </row>
    <row r="232" spans="9:9" ht="15.75" x14ac:dyDescent="0.25">
      <c r="I232" s="86"/>
    </row>
    <row r="233" spans="9:9" ht="15.75" x14ac:dyDescent="0.25">
      <c r="I233" s="86"/>
    </row>
    <row r="234" spans="9:9" ht="15.75" x14ac:dyDescent="0.25">
      <c r="I234" s="86"/>
    </row>
    <row r="235" spans="9:9" ht="15.75" x14ac:dyDescent="0.25">
      <c r="I235" s="86"/>
    </row>
    <row r="236" spans="9:9" ht="15.75" x14ac:dyDescent="0.25">
      <c r="I236" s="86"/>
    </row>
    <row r="237" spans="9:9" ht="15.75" x14ac:dyDescent="0.25">
      <c r="I237" s="86"/>
    </row>
    <row r="238" spans="9:9" ht="15.75" x14ac:dyDescent="0.25">
      <c r="I238" s="86"/>
    </row>
    <row r="239" spans="9:9" ht="15.75" x14ac:dyDescent="0.25">
      <c r="I239" s="86"/>
    </row>
    <row r="240" spans="9:9" ht="15.75" x14ac:dyDescent="0.25">
      <c r="I240" s="86"/>
    </row>
    <row r="241" spans="9:9" ht="15.75" x14ac:dyDescent="0.25">
      <c r="I241" s="86"/>
    </row>
    <row r="242" spans="9:9" ht="15.75" x14ac:dyDescent="0.25">
      <c r="I242" s="86"/>
    </row>
    <row r="243" spans="9:9" ht="15.75" x14ac:dyDescent="0.25">
      <c r="I243" s="86"/>
    </row>
    <row r="244" spans="9:9" ht="15.75" x14ac:dyDescent="0.25">
      <c r="I244" s="86"/>
    </row>
    <row r="245" spans="9:9" ht="15.75" x14ac:dyDescent="0.25">
      <c r="I245" s="86"/>
    </row>
    <row r="246" spans="9:9" ht="15.75" x14ac:dyDescent="0.25">
      <c r="I246" s="86"/>
    </row>
    <row r="247" spans="9:9" ht="15.75" x14ac:dyDescent="0.25">
      <c r="I247" s="86"/>
    </row>
    <row r="248" spans="9:9" ht="15.75" x14ac:dyDescent="0.25">
      <c r="I248" s="86"/>
    </row>
    <row r="249" spans="9:9" ht="15.75" x14ac:dyDescent="0.25">
      <c r="I249" s="86"/>
    </row>
    <row r="250" spans="9:9" ht="15.75" x14ac:dyDescent="0.25">
      <c r="I250" s="86"/>
    </row>
    <row r="251" spans="9:9" ht="15.75" x14ac:dyDescent="0.25">
      <c r="I251" s="86"/>
    </row>
    <row r="252" spans="9:9" ht="15.75" x14ac:dyDescent="0.25">
      <c r="I252" s="86"/>
    </row>
    <row r="253" spans="9:9" ht="15.75" x14ac:dyDescent="0.25">
      <c r="I253" s="86"/>
    </row>
    <row r="254" spans="9:9" ht="15.75" x14ac:dyDescent="0.25">
      <c r="I254" s="86"/>
    </row>
    <row r="255" spans="9:9" ht="15.75" x14ac:dyDescent="0.25">
      <c r="I255" s="86"/>
    </row>
    <row r="256" spans="9:9" ht="15.75" x14ac:dyDescent="0.25">
      <c r="I256" s="86"/>
    </row>
    <row r="257" spans="9:9" ht="15.75" x14ac:dyDescent="0.25">
      <c r="I257" s="86"/>
    </row>
    <row r="258" spans="9:9" ht="15.75" x14ac:dyDescent="0.25">
      <c r="I258" s="86"/>
    </row>
    <row r="259" spans="9:9" ht="15.75" x14ac:dyDescent="0.25">
      <c r="I259" s="86"/>
    </row>
    <row r="260" spans="9:9" ht="15.75" x14ac:dyDescent="0.25">
      <c r="I260" s="86"/>
    </row>
    <row r="261" spans="9:9" ht="15.75" x14ac:dyDescent="0.25">
      <c r="I261" s="86"/>
    </row>
    <row r="262" spans="9:9" ht="15.75" x14ac:dyDescent="0.25">
      <c r="I262" s="86"/>
    </row>
    <row r="263" spans="9:9" ht="15.75" x14ac:dyDescent="0.25">
      <c r="I263" s="86"/>
    </row>
    <row r="264" spans="9:9" ht="15.75" x14ac:dyDescent="0.25">
      <c r="I264" s="86"/>
    </row>
    <row r="265" spans="9:9" ht="15.75" x14ac:dyDescent="0.25">
      <c r="I265" s="86"/>
    </row>
    <row r="266" spans="9:9" ht="15.75" x14ac:dyDescent="0.25">
      <c r="I266" s="86"/>
    </row>
    <row r="267" spans="9:9" ht="15.75" x14ac:dyDescent="0.25">
      <c r="I267" s="86"/>
    </row>
    <row r="268" spans="9:9" ht="15.75" x14ac:dyDescent="0.25">
      <c r="I268" s="86"/>
    </row>
    <row r="269" spans="9:9" ht="15.75" x14ac:dyDescent="0.25">
      <c r="I269" s="86"/>
    </row>
    <row r="270" spans="9:9" ht="15.75" x14ac:dyDescent="0.25">
      <c r="I270" s="86"/>
    </row>
    <row r="271" spans="9:9" ht="15.75" x14ac:dyDescent="0.25">
      <c r="I271" s="86"/>
    </row>
    <row r="272" spans="9:9" ht="15.75" x14ac:dyDescent="0.25">
      <c r="I272" s="86"/>
    </row>
    <row r="273" spans="9:9" ht="15.75" x14ac:dyDescent="0.25">
      <c r="I273" s="86"/>
    </row>
    <row r="274" spans="9:9" ht="15.75" x14ac:dyDescent="0.25">
      <c r="I274" s="86"/>
    </row>
    <row r="275" spans="9:9" ht="15.75" x14ac:dyDescent="0.25">
      <c r="I275" s="86"/>
    </row>
    <row r="276" spans="9:9" ht="15.75" x14ac:dyDescent="0.25">
      <c r="I276" s="86"/>
    </row>
    <row r="277" spans="9:9" ht="15.75" x14ac:dyDescent="0.25">
      <c r="I277" s="86"/>
    </row>
    <row r="278" spans="9:9" ht="15.75" x14ac:dyDescent="0.25">
      <c r="I278" s="86"/>
    </row>
    <row r="279" spans="9:9" ht="15.75" x14ac:dyDescent="0.25">
      <c r="I279" s="86"/>
    </row>
    <row r="280" spans="9:9" ht="15.75" x14ac:dyDescent="0.25">
      <c r="I280" s="86"/>
    </row>
    <row r="281" spans="9:9" ht="15.75" x14ac:dyDescent="0.25">
      <c r="I281" s="86"/>
    </row>
    <row r="282" spans="9:9" ht="15.75" x14ac:dyDescent="0.25">
      <c r="I282" s="86"/>
    </row>
    <row r="283" spans="9:9" ht="15.75" x14ac:dyDescent="0.25">
      <c r="I283" s="86"/>
    </row>
    <row r="284" spans="9:9" ht="15.75" x14ac:dyDescent="0.25">
      <c r="I284" s="86"/>
    </row>
    <row r="285" spans="9:9" ht="15.75" x14ac:dyDescent="0.25">
      <c r="I285" s="86"/>
    </row>
    <row r="286" spans="9:9" ht="15.75" x14ac:dyDescent="0.25">
      <c r="I286" s="86"/>
    </row>
    <row r="287" spans="9:9" ht="15.75" x14ac:dyDescent="0.25">
      <c r="I287" s="86"/>
    </row>
    <row r="288" spans="9:9" ht="15.75" x14ac:dyDescent="0.25">
      <c r="I288" s="86"/>
    </row>
    <row r="289" spans="9:9" ht="15.75" x14ac:dyDescent="0.25">
      <c r="I289" s="86"/>
    </row>
    <row r="290" spans="9:9" ht="15.75" x14ac:dyDescent="0.25">
      <c r="I290" s="86"/>
    </row>
    <row r="291" spans="9:9" ht="15.75" x14ac:dyDescent="0.25">
      <c r="I291" s="86"/>
    </row>
    <row r="292" spans="9:9" ht="15.75" x14ac:dyDescent="0.25">
      <c r="I292" s="86"/>
    </row>
    <row r="293" spans="9:9" ht="15.75" x14ac:dyDescent="0.25">
      <c r="I293" s="86"/>
    </row>
    <row r="294" spans="9:9" ht="15.75" x14ac:dyDescent="0.25">
      <c r="I294" s="86"/>
    </row>
    <row r="295" spans="9:9" ht="15.75" x14ac:dyDescent="0.25">
      <c r="I295" s="86"/>
    </row>
    <row r="296" spans="9:9" ht="15.75" x14ac:dyDescent="0.25">
      <c r="I296" s="86"/>
    </row>
    <row r="297" spans="9:9" ht="15.75" x14ac:dyDescent="0.25">
      <c r="I297" s="86"/>
    </row>
    <row r="298" spans="9:9" ht="15.75" x14ac:dyDescent="0.25">
      <c r="I298" s="86"/>
    </row>
    <row r="299" spans="9:9" ht="15.75" x14ac:dyDescent="0.25">
      <c r="I299" s="86"/>
    </row>
    <row r="300" spans="9:9" ht="15.75" x14ac:dyDescent="0.25">
      <c r="I300" s="86"/>
    </row>
    <row r="301" spans="9:9" ht="15.75" x14ac:dyDescent="0.25">
      <c r="I301" s="86"/>
    </row>
    <row r="302" spans="9:9" ht="15.75" x14ac:dyDescent="0.25">
      <c r="I302" s="86"/>
    </row>
    <row r="303" spans="9:9" ht="15.75" x14ac:dyDescent="0.25">
      <c r="I303" s="86"/>
    </row>
    <row r="304" spans="9:9" ht="15.75" x14ac:dyDescent="0.25">
      <c r="I304" s="86"/>
    </row>
    <row r="305" spans="9:9" ht="15.75" x14ac:dyDescent="0.25">
      <c r="I305" s="86"/>
    </row>
    <row r="306" spans="9:9" ht="15.75" x14ac:dyDescent="0.25">
      <c r="I306" s="86"/>
    </row>
    <row r="307" spans="9:9" ht="15.75" x14ac:dyDescent="0.25">
      <c r="I307" s="86"/>
    </row>
    <row r="308" spans="9:9" ht="15.75" x14ac:dyDescent="0.25">
      <c r="I308" s="86"/>
    </row>
    <row r="309" spans="9:9" ht="15.75" x14ac:dyDescent="0.25">
      <c r="I309" s="86"/>
    </row>
    <row r="310" spans="9:9" ht="15.75" x14ac:dyDescent="0.25">
      <c r="I310" s="86"/>
    </row>
    <row r="311" spans="9:9" ht="15.75" x14ac:dyDescent="0.25">
      <c r="I311" s="86"/>
    </row>
    <row r="312" spans="9:9" ht="15.75" x14ac:dyDescent="0.25">
      <c r="I312" s="86"/>
    </row>
    <row r="313" spans="9:9" ht="15.75" x14ac:dyDescent="0.25">
      <c r="I313" s="86"/>
    </row>
    <row r="314" spans="9:9" ht="15.75" x14ac:dyDescent="0.25">
      <c r="I314" s="86"/>
    </row>
    <row r="315" spans="9:9" ht="15.75" x14ac:dyDescent="0.25">
      <c r="I315" s="86"/>
    </row>
    <row r="316" spans="9:9" ht="15.75" x14ac:dyDescent="0.25">
      <c r="I316" s="86"/>
    </row>
    <row r="317" spans="9:9" ht="15.75" x14ac:dyDescent="0.25">
      <c r="I317" s="86"/>
    </row>
    <row r="318" spans="9:9" ht="15.75" x14ac:dyDescent="0.25">
      <c r="I318" s="86"/>
    </row>
    <row r="319" spans="9:9" ht="15.75" x14ac:dyDescent="0.25">
      <c r="I319" s="86"/>
    </row>
    <row r="320" spans="9:9" ht="15.75" x14ac:dyDescent="0.25">
      <c r="I320" s="86"/>
    </row>
    <row r="321" spans="9:9" ht="15.75" x14ac:dyDescent="0.25">
      <c r="I321" s="86"/>
    </row>
    <row r="322" spans="9:9" ht="15.75" x14ac:dyDescent="0.25">
      <c r="I322" s="86"/>
    </row>
    <row r="323" spans="9:9" ht="15.75" x14ac:dyDescent="0.25">
      <c r="I323" s="86"/>
    </row>
    <row r="324" spans="9:9" ht="15.75" x14ac:dyDescent="0.25">
      <c r="I324" s="86"/>
    </row>
    <row r="325" spans="9:9" ht="15.75" x14ac:dyDescent="0.25">
      <c r="I325" s="86"/>
    </row>
    <row r="326" spans="9:9" ht="15.75" x14ac:dyDescent="0.25">
      <c r="I326" s="86"/>
    </row>
    <row r="327" spans="9:9" ht="15.75" x14ac:dyDescent="0.25">
      <c r="I327" s="86"/>
    </row>
    <row r="328" spans="9:9" ht="15.75" x14ac:dyDescent="0.25">
      <c r="I328" s="86"/>
    </row>
    <row r="329" spans="9:9" ht="15.75" x14ac:dyDescent="0.25">
      <c r="I329" s="86"/>
    </row>
    <row r="330" spans="9:9" ht="15.75" x14ac:dyDescent="0.25">
      <c r="I330" s="86"/>
    </row>
    <row r="331" spans="9:9" ht="15.75" x14ac:dyDescent="0.25">
      <c r="I331" s="86"/>
    </row>
    <row r="332" spans="9:9" ht="15.75" x14ac:dyDescent="0.25">
      <c r="I332" s="86"/>
    </row>
    <row r="333" spans="9:9" ht="15.75" x14ac:dyDescent="0.25">
      <c r="I333" s="86"/>
    </row>
    <row r="334" spans="9:9" ht="15.75" x14ac:dyDescent="0.25">
      <c r="I334" s="86"/>
    </row>
    <row r="335" spans="9:9" ht="15.75" x14ac:dyDescent="0.25">
      <c r="I335" s="86"/>
    </row>
    <row r="336" spans="9:9" ht="15.75" x14ac:dyDescent="0.25">
      <c r="I336" s="86"/>
    </row>
    <row r="337" spans="9:9" ht="15.75" x14ac:dyDescent="0.25">
      <c r="I337" s="86"/>
    </row>
    <row r="338" spans="9:9" ht="15.75" x14ac:dyDescent="0.25">
      <c r="I338" s="86"/>
    </row>
    <row r="339" spans="9:9" ht="15.75" x14ac:dyDescent="0.25">
      <c r="I339" s="86"/>
    </row>
    <row r="340" spans="9:9" ht="15.75" x14ac:dyDescent="0.25">
      <c r="I340" s="86"/>
    </row>
    <row r="341" spans="9:9" ht="15.75" x14ac:dyDescent="0.25">
      <c r="I341" s="86"/>
    </row>
    <row r="342" spans="9:9" ht="15.75" x14ac:dyDescent="0.25">
      <c r="I342" s="86"/>
    </row>
    <row r="343" spans="9:9" ht="15.75" x14ac:dyDescent="0.25">
      <c r="I343" s="86"/>
    </row>
    <row r="344" spans="9:9" ht="15.75" x14ac:dyDescent="0.25">
      <c r="I344" s="86"/>
    </row>
    <row r="345" spans="9:9" ht="15.75" x14ac:dyDescent="0.25">
      <c r="I345" s="86"/>
    </row>
    <row r="346" spans="9:9" ht="15.75" x14ac:dyDescent="0.25">
      <c r="I346" s="86"/>
    </row>
    <row r="347" spans="9:9" ht="15.75" x14ac:dyDescent="0.25">
      <c r="I347" s="86"/>
    </row>
    <row r="348" spans="9:9" ht="15.75" x14ac:dyDescent="0.25">
      <c r="I348" s="86"/>
    </row>
    <row r="349" spans="9:9" ht="15.75" x14ac:dyDescent="0.25">
      <c r="I349" s="86"/>
    </row>
    <row r="350" spans="9:9" ht="15.75" x14ac:dyDescent="0.25">
      <c r="I350" s="86"/>
    </row>
    <row r="351" spans="9:9" ht="15.75" x14ac:dyDescent="0.25">
      <c r="I351" s="86"/>
    </row>
    <row r="352" spans="9:9" ht="15.75" x14ac:dyDescent="0.25">
      <c r="I352" s="86"/>
    </row>
    <row r="353" spans="9:9" ht="15.75" x14ac:dyDescent="0.25">
      <c r="I353" s="86"/>
    </row>
    <row r="354" spans="9:9" ht="15.75" x14ac:dyDescent="0.25">
      <c r="I354" s="86"/>
    </row>
    <row r="355" spans="9:9" ht="15.75" x14ac:dyDescent="0.25">
      <c r="I355" s="86"/>
    </row>
    <row r="356" spans="9:9" ht="15.75" x14ac:dyDescent="0.25">
      <c r="I356" s="86"/>
    </row>
    <row r="357" spans="9:9" ht="15.75" x14ac:dyDescent="0.25">
      <c r="I357" s="86"/>
    </row>
    <row r="358" spans="9:9" ht="15.75" x14ac:dyDescent="0.25">
      <c r="I358" s="86"/>
    </row>
    <row r="359" spans="9:9" ht="15.75" x14ac:dyDescent="0.25">
      <c r="I359" s="86"/>
    </row>
    <row r="360" spans="9:9" ht="15.75" x14ac:dyDescent="0.25">
      <c r="I360" s="86"/>
    </row>
    <row r="361" spans="9:9" ht="15.75" x14ac:dyDescent="0.25">
      <c r="I361" s="86"/>
    </row>
    <row r="362" spans="9:9" ht="15.75" x14ac:dyDescent="0.25">
      <c r="I362" s="86"/>
    </row>
    <row r="363" spans="9:9" ht="15.75" x14ac:dyDescent="0.25">
      <c r="I363" s="86"/>
    </row>
    <row r="364" spans="9:9" ht="15.75" x14ac:dyDescent="0.25">
      <c r="I364" s="86"/>
    </row>
    <row r="365" spans="9:9" ht="15.75" x14ac:dyDescent="0.25">
      <c r="I365" s="86"/>
    </row>
    <row r="366" spans="9:9" ht="15.75" x14ac:dyDescent="0.25">
      <c r="I366" s="86"/>
    </row>
    <row r="367" spans="9:9" ht="15.75" x14ac:dyDescent="0.25">
      <c r="I367" s="86"/>
    </row>
    <row r="368" spans="9:9" ht="15.75" x14ac:dyDescent="0.25">
      <c r="I368" s="86"/>
    </row>
    <row r="369" spans="9:9" ht="15.75" x14ac:dyDescent="0.25">
      <c r="I369" s="86"/>
    </row>
    <row r="370" spans="9:9" ht="15.75" x14ac:dyDescent="0.25">
      <c r="I370" s="86"/>
    </row>
    <row r="371" spans="9:9" ht="15.75" x14ac:dyDescent="0.25">
      <c r="I371" s="86"/>
    </row>
    <row r="372" spans="9:9" ht="15.75" x14ac:dyDescent="0.25">
      <c r="I372" s="86"/>
    </row>
    <row r="373" spans="9:9" ht="15.75" x14ac:dyDescent="0.25">
      <c r="I373" s="86"/>
    </row>
    <row r="374" spans="9:9" ht="15.75" x14ac:dyDescent="0.25">
      <c r="I374" s="86"/>
    </row>
    <row r="375" spans="9:9" ht="15.75" x14ac:dyDescent="0.25">
      <c r="I375" s="86"/>
    </row>
    <row r="376" spans="9:9" ht="15.75" x14ac:dyDescent="0.25">
      <c r="I376" s="86"/>
    </row>
    <row r="377" spans="9:9" ht="15.75" x14ac:dyDescent="0.25">
      <c r="I377" s="86"/>
    </row>
    <row r="378" spans="9:9" ht="15.75" x14ac:dyDescent="0.25">
      <c r="I378" s="86"/>
    </row>
    <row r="379" spans="9:9" ht="15.75" x14ac:dyDescent="0.25">
      <c r="I379" s="86"/>
    </row>
    <row r="380" spans="9:9" ht="15.75" x14ac:dyDescent="0.25">
      <c r="I380" s="86"/>
    </row>
    <row r="381" spans="9:9" ht="15.75" x14ac:dyDescent="0.25">
      <c r="I381" s="86"/>
    </row>
    <row r="382" spans="9:9" ht="15.75" x14ac:dyDescent="0.25">
      <c r="I382" s="86"/>
    </row>
    <row r="383" spans="9:9" ht="15.75" x14ac:dyDescent="0.25">
      <c r="I383" s="86"/>
    </row>
    <row r="384" spans="9:9" ht="15.75" x14ac:dyDescent="0.25">
      <c r="I384" s="86"/>
    </row>
    <row r="385" spans="9:9" ht="15.75" x14ac:dyDescent="0.25">
      <c r="I385" s="86"/>
    </row>
    <row r="386" spans="9:9" ht="15.75" x14ac:dyDescent="0.25">
      <c r="I386" s="86"/>
    </row>
    <row r="387" spans="9:9" ht="15.75" x14ac:dyDescent="0.25">
      <c r="I387" s="86"/>
    </row>
    <row r="388" spans="9:9" ht="15.75" x14ac:dyDescent="0.25">
      <c r="I388" s="86"/>
    </row>
    <row r="389" spans="9:9" ht="15.75" x14ac:dyDescent="0.25">
      <c r="I389" s="86"/>
    </row>
    <row r="390" spans="9:9" ht="15.75" x14ac:dyDescent="0.25">
      <c r="I390" s="86"/>
    </row>
    <row r="391" spans="9:9" ht="15.75" x14ac:dyDescent="0.25">
      <c r="I391" s="86"/>
    </row>
    <row r="392" spans="9:9" ht="15.75" x14ac:dyDescent="0.25">
      <c r="I392" s="86"/>
    </row>
    <row r="393" spans="9:9" ht="15.75" x14ac:dyDescent="0.25">
      <c r="I393" s="86"/>
    </row>
    <row r="394" spans="9:9" ht="15.75" x14ac:dyDescent="0.25">
      <c r="I394" s="86"/>
    </row>
    <row r="395" spans="9:9" ht="15.75" x14ac:dyDescent="0.25">
      <c r="I395" s="86"/>
    </row>
    <row r="396" spans="9:9" ht="15.75" x14ac:dyDescent="0.25">
      <c r="I396" s="86"/>
    </row>
    <row r="397" spans="9:9" ht="15.75" x14ac:dyDescent="0.25">
      <c r="I397" s="86"/>
    </row>
    <row r="398" spans="9:9" ht="15.75" x14ac:dyDescent="0.25">
      <c r="I398" s="86"/>
    </row>
    <row r="399" spans="9:9" ht="15.75" x14ac:dyDescent="0.25">
      <c r="I399" s="86"/>
    </row>
    <row r="400" spans="9:9" ht="15.75" x14ac:dyDescent="0.25">
      <c r="I400" s="86"/>
    </row>
    <row r="401" spans="9:9" ht="15.75" x14ac:dyDescent="0.25">
      <c r="I401" s="86"/>
    </row>
    <row r="402" spans="9:9" ht="15.75" x14ac:dyDescent="0.25">
      <c r="I402" s="86"/>
    </row>
    <row r="403" spans="9:9" ht="15.75" x14ac:dyDescent="0.25">
      <c r="I403" s="86"/>
    </row>
    <row r="404" spans="9:9" ht="15.75" x14ac:dyDescent="0.25">
      <c r="I404" s="86"/>
    </row>
    <row r="405" spans="9:9" ht="15.75" x14ac:dyDescent="0.25">
      <c r="I405" s="86"/>
    </row>
    <row r="406" spans="9:9" ht="15.75" x14ac:dyDescent="0.25">
      <c r="I406" s="86"/>
    </row>
    <row r="407" spans="9:9" ht="15.75" x14ac:dyDescent="0.25">
      <c r="I407" s="86"/>
    </row>
    <row r="408" spans="9:9" ht="15.75" x14ac:dyDescent="0.25">
      <c r="I408" s="86"/>
    </row>
    <row r="409" spans="9:9" ht="15.75" x14ac:dyDescent="0.25">
      <c r="I409" s="86"/>
    </row>
    <row r="410" spans="9:9" ht="15.75" x14ac:dyDescent="0.25">
      <c r="I410" s="86"/>
    </row>
    <row r="411" spans="9:9" ht="15.75" x14ac:dyDescent="0.25">
      <c r="I411" s="86"/>
    </row>
    <row r="412" spans="9:9" ht="15.75" x14ac:dyDescent="0.25">
      <c r="I412" s="86"/>
    </row>
    <row r="413" spans="9:9" ht="15.75" x14ac:dyDescent="0.25">
      <c r="I413" s="86"/>
    </row>
    <row r="414" spans="9:9" ht="15.75" x14ac:dyDescent="0.25">
      <c r="I414" s="86"/>
    </row>
    <row r="415" spans="9:9" ht="15.75" x14ac:dyDescent="0.25">
      <c r="I415" s="86"/>
    </row>
    <row r="416" spans="9:9" ht="15.75" x14ac:dyDescent="0.25">
      <c r="I416" s="86"/>
    </row>
    <row r="417" spans="9:9" ht="15.75" x14ac:dyDescent="0.25">
      <c r="I417" s="86"/>
    </row>
    <row r="418" spans="9:9" ht="15.75" x14ac:dyDescent="0.25">
      <c r="I418" s="86"/>
    </row>
    <row r="419" spans="9:9" ht="15.75" x14ac:dyDescent="0.25">
      <c r="I419" s="86"/>
    </row>
    <row r="420" spans="9:9" ht="15.75" x14ac:dyDescent="0.25">
      <c r="I420" s="86"/>
    </row>
    <row r="421" spans="9:9" ht="15.75" x14ac:dyDescent="0.25">
      <c r="I421" s="86"/>
    </row>
    <row r="422" spans="9:9" ht="15.75" x14ac:dyDescent="0.25">
      <c r="I422" s="86"/>
    </row>
    <row r="423" spans="9:9" ht="15.75" x14ac:dyDescent="0.25">
      <c r="I423" s="86"/>
    </row>
  </sheetData>
  <mergeCells count="7">
    <mergeCell ref="A1:I1"/>
    <mergeCell ref="A2:I2"/>
    <mergeCell ref="A3:I3"/>
    <mergeCell ref="A4:A5"/>
    <mergeCell ref="C4:G4"/>
    <mergeCell ref="H4:H5"/>
    <mergeCell ref="I4:I5"/>
  </mergeCells>
  <phoneticPr fontId="18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workbookViewId="0">
      <selection activeCell="J47" sqref="J47"/>
    </sheetView>
  </sheetViews>
  <sheetFormatPr defaultRowHeight="27" customHeight="1" x14ac:dyDescent="0.25"/>
  <cols>
    <col min="1" max="1" width="20.5703125" style="92" customWidth="1"/>
    <col min="2" max="2" width="13.85546875" style="92" hidden="1" customWidth="1"/>
    <col min="3" max="3" width="12.85546875" style="92" hidden="1" customWidth="1"/>
    <col min="4" max="4" width="12.85546875" style="92" customWidth="1"/>
    <col min="5" max="6" width="12.7109375" style="92" customWidth="1"/>
    <col min="7" max="7" width="12.5703125" style="92" customWidth="1"/>
    <col min="8" max="8" width="12.7109375" style="92" customWidth="1"/>
    <col min="9" max="9" width="8.7109375" style="92" customWidth="1"/>
    <col min="10" max="10" width="9.140625" style="92" hidden="1" customWidth="1"/>
    <col min="11" max="11" width="13.7109375" style="92" bestFit="1" customWidth="1"/>
    <col min="12" max="16384" width="9.140625" style="92"/>
  </cols>
  <sheetData>
    <row r="1" spans="1:11" ht="27" customHeight="1" x14ac:dyDescent="0.3">
      <c r="A1" s="170" t="s">
        <v>238</v>
      </c>
      <c r="B1" s="170"/>
      <c r="C1" s="170"/>
      <c r="D1" s="170"/>
      <c r="E1" s="170"/>
      <c r="F1" s="170"/>
      <c r="G1" s="170"/>
      <c r="H1" s="170"/>
    </row>
    <row r="2" spans="1:11" ht="16.5" customHeight="1" x14ac:dyDescent="0.3">
      <c r="A2" s="170"/>
      <c r="B2" s="170"/>
      <c r="C2" s="170"/>
      <c r="D2" s="170"/>
      <c r="E2" s="170"/>
      <c r="F2" s="170"/>
      <c r="G2" s="170"/>
      <c r="H2" s="170"/>
    </row>
    <row r="3" spans="1:11" ht="27" customHeight="1" x14ac:dyDescent="0.25">
      <c r="A3" s="168"/>
      <c r="B3" s="169"/>
      <c r="C3" s="169"/>
      <c r="D3" s="169"/>
      <c r="E3" s="169"/>
      <c r="F3" s="169"/>
      <c r="G3" s="169"/>
      <c r="H3" s="169"/>
    </row>
    <row r="4" spans="1:11" ht="18.75" customHeight="1" x14ac:dyDescent="0.25">
      <c r="A4" s="171"/>
      <c r="B4" s="106" t="s">
        <v>0</v>
      </c>
      <c r="C4" s="175" t="s">
        <v>147</v>
      </c>
      <c r="D4" s="183"/>
      <c r="E4" s="176"/>
      <c r="F4" s="177"/>
      <c r="G4" s="184" t="s">
        <v>143</v>
      </c>
      <c r="H4" s="186" t="s">
        <v>144</v>
      </c>
    </row>
    <row r="5" spans="1:11" ht="57.75" customHeight="1" x14ac:dyDescent="0.25">
      <c r="A5" s="182"/>
      <c r="B5" s="107"/>
      <c r="C5" s="95" t="s">
        <v>129</v>
      </c>
      <c r="D5" s="95" t="s">
        <v>129</v>
      </c>
      <c r="E5" s="95" t="s">
        <v>232</v>
      </c>
      <c r="F5" s="95" t="s">
        <v>171</v>
      </c>
      <c r="G5" s="188"/>
      <c r="H5" s="187"/>
    </row>
    <row r="6" spans="1:11" ht="23.25" customHeight="1" x14ac:dyDescent="0.25">
      <c r="A6" s="96" t="s">
        <v>136</v>
      </c>
      <c r="B6" s="108">
        <v>1298622.6140000001</v>
      </c>
      <c r="C6" s="99">
        <f>SUM(C7:C33)</f>
        <v>1298622.5999999996</v>
      </c>
      <c r="D6" s="99">
        <f>SUM(D7:D33)</f>
        <v>1381756.8</v>
      </c>
      <c r="E6" s="99">
        <v>98.8</v>
      </c>
      <c r="F6" s="99">
        <f>SUM(F7:F33)</f>
        <v>99.999999999999972</v>
      </c>
      <c r="G6" s="110">
        <f>ROUND('[3]5001'!F5,1)</f>
        <v>2289.4</v>
      </c>
      <c r="H6" s="110">
        <f>ROUND('[3]5001'!H5,1)</f>
        <v>30.4</v>
      </c>
      <c r="K6" s="108"/>
    </row>
    <row r="7" spans="1:11" ht="35.25" customHeight="1" x14ac:dyDescent="0.25">
      <c r="A7" s="111" t="s">
        <v>3</v>
      </c>
      <c r="B7" s="101">
        <v>8877.2469999999994</v>
      </c>
      <c r="C7" s="86">
        <f>ROUND(B7,1)</f>
        <v>8877.2000000000007</v>
      </c>
      <c r="D7" s="86">
        <v>5293.3</v>
      </c>
      <c r="E7" s="86">
        <v>42.3</v>
      </c>
      <c r="F7" s="86">
        <v>0.4</v>
      </c>
      <c r="G7" s="86">
        <v>203</v>
      </c>
      <c r="H7" s="86">
        <v>2.7</v>
      </c>
      <c r="J7" s="92">
        <f>B7/B$6*100</f>
        <v>0.68358943578353548</v>
      </c>
      <c r="K7" s="114"/>
    </row>
    <row r="8" spans="1:11" ht="18.95" customHeight="1" x14ac:dyDescent="0.25">
      <c r="A8" s="111" t="s">
        <v>4</v>
      </c>
      <c r="B8" s="101">
        <v>93726.057000000001</v>
      </c>
      <c r="C8" s="86">
        <f t="shared" ref="C8:C33" si="0">ROUND(B8,1)</f>
        <v>93726.1</v>
      </c>
      <c r="D8" s="86">
        <v>99761.8</v>
      </c>
      <c r="E8" s="86">
        <v>167.4</v>
      </c>
      <c r="F8" s="86">
        <v>7.2</v>
      </c>
      <c r="G8" s="86">
        <v>3765.6</v>
      </c>
      <c r="H8" s="86">
        <v>61.5</v>
      </c>
      <c r="J8" s="92">
        <f t="shared" ref="J8:J33" si="1">B8/B$6*100</f>
        <v>7.217343667788616</v>
      </c>
      <c r="K8" s="114"/>
    </row>
    <row r="9" spans="1:11" ht="18.95" customHeight="1" x14ac:dyDescent="0.25">
      <c r="A9" s="111" t="s">
        <v>5</v>
      </c>
      <c r="B9" s="101">
        <v>1172.5219999999999</v>
      </c>
      <c r="C9" s="86">
        <f t="shared" si="0"/>
        <v>1172.5</v>
      </c>
      <c r="D9" s="86">
        <v>413.9</v>
      </c>
      <c r="E9" s="86">
        <v>101.7</v>
      </c>
      <c r="F9" s="86">
        <v>0</v>
      </c>
      <c r="G9" s="86">
        <v>20.5</v>
      </c>
      <c r="H9" s="86">
        <v>0.4</v>
      </c>
      <c r="J9" s="92">
        <f t="shared" si="1"/>
        <v>9.0289664399760702E-2</v>
      </c>
      <c r="K9" s="114"/>
    </row>
    <row r="10" spans="1:11" ht="18.95" customHeight="1" x14ac:dyDescent="0.25">
      <c r="A10" s="111" t="s">
        <v>6</v>
      </c>
      <c r="B10" s="101">
        <v>212470.467</v>
      </c>
      <c r="C10" s="86">
        <f t="shared" si="0"/>
        <v>212470.5</v>
      </c>
      <c r="D10" s="86">
        <v>230208.6</v>
      </c>
      <c r="E10" s="86">
        <v>90.1</v>
      </c>
      <c r="F10" s="86">
        <v>16.7</v>
      </c>
      <c r="G10" s="86">
        <v>7211.4</v>
      </c>
      <c r="H10" s="86">
        <v>69.8</v>
      </c>
      <c r="J10" s="92">
        <f t="shared" si="1"/>
        <v>16.361217239668367</v>
      </c>
      <c r="K10" s="114"/>
    </row>
    <row r="11" spans="1:11" ht="18.95" customHeight="1" x14ac:dyDescent="0.25">
      <c r="A11" s="111" t="s">
        <v>7</v>
      </c>
      <c r="B11" s="101">
        <v>381494.24699999997</v>
      </c>
      <c r="C11" s="86">
        <f t="shared" si="0"/>
        <v>381494.2</v>
      </c>
      <c r="D11" s="86">
        <v>423243.8</v>
      </c>
      <c r="E11" s="86">
        <v>88.2</v>
      </c>
      <c r="F11" s="86">
        <v>30.6</v>
      </c>
      <c r="G11" s="86">
        <v>15961.2</v>
      </c>
      <c r="H11" s="86">
        <v>97.1</v>
      </c>
      <c r="J11" s="92">
        <f t="shared" si="1"/>
        <v>29.376836879878944</v>
      </c>
      <c r="K11" s="114"/>
    </row>
    <row r="12" spans="1:11" ht="18.95" customHeight="1" x14ac:dyDescent="0.25">
      <c r="A12" s="111" t="s">
        <v>8</v>
      </c>
      <c r="B12" s="101">
        <v>665.63699999999994</v>
      </c>
      <c r="C12" s="86">
        <f t="shared" si="0"/>
        <v>665.6</v>
      </c>
      <c r="D12" s="86">
        <v>885</v>
      </c>
      <c r="E12" s="86">
        <v>129.30000000000001</v>
      </c>
      <c r="F12" s="86">
        <v>0.1</v>
      </c>
      <c r="G12" s="86">
        <v>29.7</v>
      </c>
      <c r="H12" s="86">
        <v>0.7</v>
      </c>
      <c r="J12" s="92">
        <f t="shared" si="1"/>
        <v>5.1257154528497988E-2</v>
      </c>
      <c r="K12" s="114"/>
    </row>
    <row r="13" spans="1:11" ht="18.95" customHeight="1" x14ac:dyDescent="0.25">
      <c r="A13" s="111" t="s">
        <v>9</v>
      </c>
      <c r="B13" s="101">
        <v>251.696</v>
      </c>
      <c r="C13" s="86">
        <f t="shared" si="0"/>
        <v>251.7</v>
      </c>
      <c r="D13" s="86">
        <v>17.5</v>
      </c>
      <c r="E13" s="86">
        <v>70.2</v>
      </c>
      <c r="F13" s="86">
        <v>0</v>
      </c>
      <c r="G13" s="86">
        <v>1.4</v>
      </c>
      <c r="H13" s="86">
        <v>0</v>
      </c>
      <c r="J13" s="92">
        <f t="shared" si="1"/>
        <v>1.938176628733804E-2</v>
      </c>
      <c r="K13" s="114"/>
    </row>
    <row r="14" spans="1:11" ht="18.95" customHeight="1" x14ac:dyDescent="0.25">
      <c r="A14" s="111" t="s">
        <v>10</v>
      </c>
      <c r="B14" s="101">
        <v>67210.615999999995</v>
      </c>
      <c r="C14" s="86">
        <f t="shared" si="0"/>
        <v>67210.600000000006</v>
      </c>
      <c r="D14" s="86">
        <v>112272.1</v>
      </c>
      <c r="E14" s="86">
        <v>134.5</v>
      </c>
      <c r="F14" s="86">
        <v>8.1</v>
      </c>
      <c r="G14" s="86">
        <v>4130.2</v>
      </c>
      <c r="H14" s="86">
        <v>63.1</v>
      </c>
      <c r="J14" s="92">
        <f t="shared" si="1"/>
        <v>5.1755310030354966</v>
      </c>
      <c r="K14" s="114"/>
    </row>
    <row r="15" spans="1:11" ht="18.95" customHeight="1" x14ac:dyDescent="0.25">
      <c r="A15" s="111" t="s">
        <v>31</v>
      </c>
      <c r="B15" s="101">
        <v>179987.00700000001</v>
      </c>
      <c r="C15" s="86">
        <f t="shared" si="0"/>
        <v>179987</v>
      </c>
      <c r="D15" s="86">
        <v>147280.20000000001</v>
      </c>
      <c r="E15" s="86">
        <v>106</v>
      </c>
      <c r="F15" s="86">
        <v>10.7</v>
      </c>
      <c r="G15" s="86">
        <v>10575.2</v>
      </c>
      <c r="H15" s="86">
        <v>106.6</v>
      </c>
      <c r="J15" s="92">
        <f t="shared" si="1"/>
        <v>13.859839268130902</v>
      </c>
      <c r="K15" s="114"/>
    </row>
    <row r="16" spans="1:11" ht="18.95" customHeight="1" x14ac:dyDescent="0.25">
      <c r="A16" s="111" t="s">
        <v>11</v>
      </c>
      <c r="B16" s="101">
        <v>47604.160000000003</v>
      </c>
      <c r="C16" s="86">
        <f t="shared" si="0"/>
        <v>47604.2</v>
      </c>
      <c r="D16" s="86">
        <v>56450.6</v>
      </c>
      <c r="E16" s="86">
        <v>81.900000000000006</v>
      </c>
      <c r="F16" s="86">
        <v>4.0999999999999996</v>
      </c>
      <c r="G16" s="86">
        <v>2007.4</v>
      </c>
      <c r="H16" s="86">
        <v>32.700000000000003</v>
      </c>
      <c r="J16" s="92">
        <f t="shared" si="1"/>
        <v>3.6657424171422912</v>
      </c>
      <c r="K16" s="114"/>
    </row>
    <row r="17" spans="1:11" ht="18.95" customHeight="1" x14ac:dyDescent="0.25">
      <c r="A17" s="111" t="s">
        <v>12</v>
      </c>
      <c r="B17" s="101">
        <v>1667.491</v>
      </c>
      <c r="C17" s="86">
        <f t="shared" si="0"/>
        <v>1667.5</v>
      </c>
      <c r="D17" s="86">
        <v>1373.7</v>
      </c>
      <c r="E17" s="86">
        <v>105</v>
      </c>
      <c r="F17" s="86">
        <v>0.1</v>
      </c>
      <c r="G17" s="86">
        <v>55.9</v>
      </c>
      <c r="H17" s="86">
        <v>1.4</v>
      </c>
      <c r="J17" s="92">
        <f t="shared" si="1"/>
        <v>0.12840458667694202</v>
      </c>
      <c r="K17" s="114"/>
    </row>
    <row r="18" spans="1:11" ht="18.95" customHeight="1" x14ac:dyDescent="0.25">
      <c r="A18" s="111" t="s">
        <v>13</v>
      </c>
      <c r="B18" s="101">
        <v>138515.68</v>
      </c>
      <c r="C18" s="86">
        <f t="shared" si="0"/>
        <v>138515.70000000001</v>
      </c>
      <c r="D18" s="86">
        <v>91468.7</v>
      </c>
      <c r="E18" s="86">
        <v>98.2</v>
      </c>
      <c r="F18" s="86">
        <v>6.6</v>
      </c>
      <c r="G18" s="86">
        <v>3428</v>
      </c>
      <c r="H18" s="86">
        <v>40.700000000000003</v>
      </c>
      <c r="J18" s="92">
        <f t="shared" si="1"/>
        <v>10.666353604712446</v>
      </c>
      <c r="K18" s="114"/>
    </row>
    <row r="19" spans="1:11" ht="18.95" customHeight="1" x14ac:dyDescent="0.25">
      <c r="A19" s="111" t="s">
        <v>14</v>
      </c>
      <c r="B19" s="101">
        <v>46838.493999999999</v>
      </c>
      <c r="C19" s="86">
        <f t="shared" si="0"/>
        <v>46838.5</v>
      </c>
      <c r="D19" s="86">
        <v>34776</v>
      </c>
      <c r="E19" s="86">
        <v>90</v>
      </c>
      <c r="F19" s="86">
        <v>2.5</v>
      </c>
      <c r="G19" s="86">
        <v>1593</v>
      </c>
      <c r="H19" s="86">
        <v>13.7</v>
      </c>
      <c r="J19" s="92">
        <f t="shared" si="1"/>
        <v>3.6067825629286321</v>
      </c>
      <c r="K19" s="114"/>
    </row>
    <row r="20" spans="1:11" ht="18.95" customHeight="1" x14ac:dyDescent="0.25">
      <c r="A20" s="111" t="s">
        <v>15</v>
      </c>
      <c r="B20" s="101">
        <v>1002.561</v>
      </c>
      <c r="C20" s="86">
        <f t="shared" si="0"/>
        <v>1002.6</v>
      </c>
      <c r="D20" s="86">
        <v>639.70000000000005</v>
      </c>
      <c r="E20" s="86">
        <v>103.9</v>
      </c>
      <c r="F20" s="86">
        <v>0.1</v>
      </c>
      <c r="G20" s="86">
        <v>26</v>
      </c>
      <c r="H20" s="86">
        <v>0.5</v>
      </c>
      <c r="J20" s="92">
        <f t="shared" si="1"/>
        <v>7.7201874446951535E-2</v>
      </c>
      <c r="K20" s="114"/>
    </row>
    <row r="21" spans="1:11" ht="18.95" customHeight="1" x14ac:dyDescent="0.25">
      <c r="A21" s="111" t="s">
        <v>16</v>
      </c>
      <c r="B21" s="101">
        <v>1900.998</v>
      </c>
      <c r="C21" s="86">
        <f t="shared" si="0"/>
        <v>1901</v>
      </c>
      <c r="D21" s="86">
        <v>1396.4</v>
      </c>
      <c r="E21" s="86">
        <v>96.2</v>
      </c>
      <c r="F21" s="86">
        <v>0.1</v>
      </c>
      <c r="G21" s="86">
        <v>41.9</v>
      </c>
      <c r="H21" s="86">
        <v>0.6</v>
      </c>
      <c r="J21" s="92">
        <f t="shared" si="1"/>
        <v>0.14638571510352583</v>
      </c>
      <c r="K21" s="114"/>
    </row>
    <row r="22" spans="1:11" ht="18.95" customHeight="1" x14ac:dyDescent="0.25">
      <c r="A22" s="111" t="s">
        <v>17</v>
      </c>
      <c r="B22" s="101">
        <v>5420.8980000000001</v>
      </c>
      <c r="C22" s="86">
        <f t="shared" si="0"/>
        <v>5420.9</v>
      </c>
      <c r="D22" s="86">
        <v>4153.6000000000004</v>
      </c>
      <c r="E22" s="86">
        <v>95.5</v>
      </c>
      <c r="F22" s="86">
        <v>0.3</v>
      </c>
      <c r="G22" s="86">
        <v>144.5</v>
      </c>
      <c r="H22" s="86">
        <v>2.8</v>
      </c>
      <c r="J22" s="92">
        <f t="shared" si="1"/>
        <v>0.41743443719208173</v>
      </c>
      <c r="K22" s="114"/>
    </row>
    <row r="23" spans="1:11" ht="18.95" customHeight="1" x14ac:dyDescent="0.25">
      <c r="A23" s="111" t="s">
        <v>18</v>
      </c>
      <c r="B23" s="101">
        <v>1153.9169999999999</v>
      </c>
      <c r="C23" s="86">
        <f t="shared" si="0"/>
        <v>1153.9000000000001</v>
      </c>
      <c r="D23" s="86">
        <v>907.6</v>
      </c>
      <c r="E23" s="86">
        <v>110.5</v>
      </c>
      <c r="F23" s="86">
        <v>0.1</v>
      </c>
      <c r="G23" s="86">
        <v>45.3</v>
      </c>
      <c r="H23" s="86">
        <v>0.8</v>
      </c>
      <c r="J23" s="92">
        <f t="shared" si="1"/>
        <v>8.8856992598159074E-2</v>
      </c>
      <c r="K23" s="114"/>
    </row>
    <row r="24" spans="1:11" ht="18.95" customHeight="1" x14ac:dyDescent="0.25">
      <c r="A24" s="111" t="s">
        <v>19</v>
      </c>
      <c r="B24" s="101">
        <v>3806.8710000000001</v>
      </c>
      <c r="C24" s="86">
        <f t="shared" si="0"/>
        <v>3806.9</v>
      </c>
      <c r="D24" s="86">
        <v>3938.8</v>
      </c>
      <c r="E24" s="86">
        <v>92.9</v>
      </c>
      <c r="F24" s="86">
        <v>0.3</v>
      </c>
      <c r="G24" s="86">
        <v>165.3</v>
      </c>
      <c r="H24" s="86">
        <v>3.5</v>
      </c>
      <c r="J24" s="92">
        <f t="shared" si="1"/>
        <v>0.29314682795135738</v>
      </c>
      <c r="K24" s="114"/>
    </row>
    <row r="25" spans="1:11" ht="18.95" customHeight="1" x14ac:dyDescent="0.25">
      <c r="A25" s="111" t="s">
        <v>20</v>
      </c>
      <c r="B25" s="101">
        <v>424.86700000000002</v>
      </c>
      <c r="C25" s="86">
        <f t="shared" si="0"/>
        <v>424.9</v>
      </c>
      <c r="D25" s="86">
        <v>227.5</v>
      </c>
      <c r="E25" s="86">
        <v>77.8</v>
      </c>
      <c r="F25" s="86">
        <v>0</v>
      </c>
      <c r="G25" s="86">
        <v>16.5</v>
      </c>
      <c r="H25" s="86">
        <v>0.2</v>
      </c>
      <c r="J25" s="92">
        <f t="shared" si="1"/>
        <v>3.2716741216397761E-2</v>
      </c>
      <c r="K25" s="114"/>
    </row>
    <row r="26" spans="1:11" ht="18.95" customHeight="1" x14ac:dyDescent="0.25">
      <c r="A26" s="111" t="s">
        <v>21</v>
      </c>
      <c r="B26" s="101">
        <v>80636.385999999999</v>
      </c>
      <c r="C26" s="86">
        <f t="shared" si="0"/>
        <v>80636.399999999994</v>
      </c>
      <c r="D26" s="86">
        <v>117358.6</v>
      </c>
      <c r="E26" s="86">
        <v>107</v>
      </c>
      <c r="F26" s="86">
        <v>8.5</v>
      </c>
      <c r="G26" s="86">
        <v>3735.3</v>
      </c>
      <c r="H26" s="86">
        <v>42.8</v>
      </c>
      <c r="J26" s="92">
        <f t="shared" si="1"/>
        <v>6.2093779309467649</v>
      </c>
      <c r="K26" s="114"/>
    </row>
    <row r="27" spans="1:11" ht="18.95" customHeight="1" x14ac:dyDescent="0.25">
      <c r="A27" s="111" t="s">
        <v>22</v>
      </c>
      <c r="B27" s="101">
        <v>383.358</v>
      </c>
      <c r="C27" s="86">
        <v>383.3</v>
      </c>
      <c r="D27" s="86">
        <v>86.6</v>
      </c>
      <c r="E27" s="86">
        <v>67.599999999999994</v>
      </c>
      <c r="F27" s="86">
        <v>0</v>
      </c>
      <c r="G27" s="86">
        <v>3</v>
      </c>
      <c r="H27" s="86">
        <v>0.1</v>
      </c>
      <c r="J27" s="92">
        <f t="shared" si="1"/>
        <v>2.9520354556215975E-2</v>
      </c>
      <c r="K27" s="114"/>
    </row>
    <row r="28" spans="1:11" ht="18.95" customHeight="1" x14ac:dyDescent="0.25">
      <c r="A28" s="111" t="s">
        <v>23</v>
      </c>
      <c r="B28" s="101">
        <v>1247.412</v>
      </c>
      <c r="C28" s="86">
        <f t="shared" si="0"/>
        <v>1247.4000000000001</v>
      </c>
      <c r="D28" s="86">
        <v>958.4</v>
      </c>
      <c r="E28" s="86">
        <v>136.19999999999999</v>
      </c>
      <c r="F28" s="86">
        <v>0.1</v>
      </c>
      <c r="G28" s="86">
        <v>46.5</v>
      </c>
      <c r="H28" s="86">
        <v>0.7</v>
      </c>
      <c r="J28" s="92">
        <f t="shared" si="1"/>
        <v>9.6056543798951594E-2</v>
      </c>
      <c r="K28" s="114"/>
    </row>
    <row r="29" spans="1:11" ht="18.95" customHeight="1" x14ac:dyDescent="0.25">
      <c r="A29" s="111" t="s">
        <v>24</v>
      </c>
      <c r="B29" s="101">
        <v>4210.3580000000002</v>
      </c>
      <c r="C29" s="86">
        <v>4210.3</v>
      </c>
      <c r="D29" s="86">
        <v>23872.400000000001</v>
      </c>
      <c r="E29" s="86">
        <v>120.3</v>
      </c>
      <c r="F29" s="86">
        <v>1.7</v>
      </c>
      <c r="G29" s="86">
        <v>1141.3</v>
      </c>
      <c r="H29" s="86">
        <v>18.899999999999999</v>
      </c>
      <c r="J29" s="92">
        <f t="shared" si="1"/>
        <v>0.32421720941939486</v>
      </c>
      <c r="K29" s="114"/>
    </row>
    <row r="30" spans="1:11" ht="18.95" customHeight="1" x14ac:dyDescent="0.25">
      <c r="A30" s="111" t="s">
        <v>25</v>
      </c>
      <c r="B30" s="101">
        <v>878.298</v>
      </c>
      <c r="C30" s="86">
        <f t="shared" si="0"/>
        <v>878.3</v>
      </c>
      <c r="D30" s="86">
        <v>320.5</v>
      </c>
      <c r="E30" s="86">
        <v>83.8</v>
      </c>
      <c r="F30" s="86">
        <v>0</v>
      </c>
      <c r="G30" s="86">
        <v>39.6</v>
      </c>
      <c r="H30" s="86">
        <v>0.4</v>
      </c>
      <c r="J30" s="92">
        <f t="shared" si="1"/>
        <v>6.7633043698097806E-2</v>
      </c>
      <c r="K30" s="114"/>
    </row>
    <row r="31" spans="1:11" ht="18.95" customHeight="1" x14ac:dyDescent="0.25">
      <c r="A31" s="111" t="s">
        <v>26</v>
      </c>
      <c r="B31" s="101">
        <v>10332.563</v>
      </c>
      <c r="C31" s="86">
        <f t="shared" si="0"/>
        <v>10332.6</v>
      </c>
      <c r="D31" s="86">
        <v>12768.8</v>
      </c>
      <c r="E31" s="86">
        <v>98.5</v>
      </c>
      <c r="F31" s="86">
        <v>0.9</v>
      </c>
      <c r="G31" s="86">
        <v>400.2</v>
      </c>
      <c r="H31" s="86">
        <v>11.8</v>
      </c>
      <c r="J31" s="92">
        <f t="shared" si="1"/>
        <v>0.79565555755830997</v>
      </c>
      <c r="K31" s="114"/>
    </row>
    <row r="32" spans="1:11" ht="18.95" customHeight="1" x14ac:dyDescent="0.25">
      <c r="A32" s="111" t="s">
        <v>27</v>
      </c>
      <c r="B32" s="101">
        <v>6042.68</v>
      </c>
      <c r="C32" s="86">
        <f t="shared" si="0"/>
        <v>6042.7</v>
      </c>
      <c r="D32" s="86">
        <v>11299.5</v>
      </c>
      <c r="E32" s="86">
        <v>107.2</v>
      </c>
      <c r="F32" s="86">
        <v>0.8</v>
      </c>
      <c r="G32" s="86">
        <v>13516.2</v>
      </c>
      <c r="H32" s="86">
        <v>4</v>
      </c>
      <c r="J32" s="92">
        <f t="shared" si="1"/>
        <v>0.46531455211513817</v>
      </c>
      <c r="K32" s="114"/>
    </row>
    <row r="33" spans="1:11" ht="18.95" customHeight="1" x14ac:dyDescent="0.25">
      <c r="A33" s="111" t="s">
        <v>28</v>
      </c>
      <c r="B33" s="101">
        <v>700.12599999999998</v>
      </c>
      <c r="C33" s="86">
        <f t="shared" si="0"/>
        <v>700.1</v>
      </c>
      <c r="D33" s="86">
        <v>383.2</v>
      </c>
      <c r="E33" s="86">
        <v>99.6</v>
      </c>
      <c r="F33" s="86">
        <v>0</v>
      </c>
      <c r="G33" s="86">
        <v>443.6</v>
      </c>
      <c r="H33" s="86">
        <v>1</v>
      </c>
      <c r="J33" s="92">
        <f t="shared" si="1"/>
        <v>5.3912968436879531E-2</v>
      </c>
      <c r="K33" s="114"/>
    </row>
    <row r="34" spans="1:11" ht="18.95" customHeight="1" x14ac:dyDescent="0.25">
      <c r="B34" s="113"/>
      <c r="C34" s="113"/>
      <c r="D34" s="113"/>
      <c r="E34" s="113"/>
      <c r="F34" s="102"/>
      <c r="G34" s="102"/>
      <c r="H34" s="102"/>
    </row>
    <row r="35" spans="1:11" ht="27" customHeight="1" x14ac:dyDescent="0.25">
      <c r="B35" s="113"/>
      <c r="C35" s="113"/>
      <c r="D35" s="113"/>
      <c r="E35" s="113"/>
      <c r="F35" s="113"/>
      <c r="G35" s="113"/>
      <c r="H35" s="113"/>
    </row>
    <row r="36" spans="1:11" ht="27" customHeight="1" x14ac:dyDescent="0.25">
      <c r="B36" s="113"/>
      <c r="C36" s="113"/>
      <c r="D36" s="113"/>
      <c r="E36" s="113"/>
      <c r="F36" s="113"/>
      <c r="G36" s="113"/>
      <c r="H36" s="113"/>
    </row>
    <row r="37" spans="1:11" ht="27" customHeight="1" x14ac:dyDescent="0.25">
      <c r="B37" s="113"/>
      <c r="C37" s="113"/>
      <c r="D37" s="113"/>
      <c r="E37" s="113"/>
      <c r="F37" s="113"/>
      <c r="G37" s="113"/>
      <c r="H37" s="113"/>
    </row>
    <row r="38" spans="1:11" ht="27" customHeight="1" x14ac:dyDescent="0.25">
      <c r="B38" s="113"/>
      <c r="C38" s="113"/>
      <c r="D38" s="113"/>
      <c r="E38" s="113"/>
      <c r="F38" s="113"/>
      <c r="G38" s="113"/>
      <c r="H38" s="113"/>
    </row>
    <row r="39" spans="1:11" ht="27" customHeight="1" x14ac:dyDescent="0.25">
      <c r="B39" s="113"/>
      <c r="C39" s="113"/>
      <c r="D39" s="113"/>
      <c r="E39" s="113"/>
      <c r="F39" s="113"/>
      <c r="G39" s="113"/>
      <c r="H39" s="113"/>
    </row>
    <row r="40" spans="1:11" ht="27" customHeight="1" x14ac:dyDescent="0.25">
      <c r="B40" s="113"/>
      <c r="C40" s="113"/>
      <c r="D40" s="113"/>
      <c r="E40" s="113"/>
      <c r="F40" s="113"/>
      <c r="G40" s="113"/>
      <c r="H40" s="113"/>
    </row>
    <row r="41" spans="1:11" ht="27" customHeight="1" x14ac:dyDescent="0.25">
      <c r="B41" s="113"/>
      <c r="C41" s="113"/>
      <c r="D41" s="113"/>
      <c r="E41" s="113"/>
      <c r="F41" s="113"/>
      <c r="G41" s="113"/>
      <c r="H41" s="113"/>
    </row>
    <row r="42" spans="1:11" ht="27" customHeight="1" x14ac:dyDescent="0.25">
      <c r="B42" s="113"/>
      <c r="C42" s="113"/>
      <c r="D42" s="113"/>
      <c r="E42" s="113"/>
      <c r="F42" s="113"/>
      <c r="G42" s="113"/>
      <c r="H42" s="113"/>
    </row>
    <row r="43" spans="1:11" ht="27" customHeight="1" x14ac:dyDescent="0.25">
      <c r="B43" s="113"/>
      <c r="C43" s="113"/>
      <c r="D43" s="113"/>
      <c r="E43" s="113"/>
      <c r="F43" s="113"/>
      <c r="G43" s="113"/>
      <c r="H43" s="113"/>
    </row>
    <row r="44" spans="1:11" ht="27" customHeight="1" x14ac:dyDescent="0.25">
      <c r="B44" s="113"/>
      <c r="C44" s="113"/>
      <c r="D44" s="113"/>
      <c r="E44" s="113"/>
      <c r="F44" s="113"/>
      <c r="G44" s="113"/>
      <c r="H44" s="113"/>
    </row>
    <row r="45" spans="1:11" ht="27" customHeight="1" x14ac:dyDescent="0.25">
      <c r="B45" s="113"/>
      <c r="C45" s="113"/>
      <c r="D45" s="113"/>
      <c r="E45" s="113"/>
      <c r="F45" s="113"/>
      <c r="G45" s="113"/>
      <c r="H45" s="113"/>
    </row>
    <row r="46" spans="1:11" ht="27" customHeight="1" x14ac:dyDescent="0.25">
      <c r="B46" s="113"/>
      <c r="C46" s="113"/>
      <c r="D46" s="113"/>
      <c r="E46" s="113"/>
      <c r="F46" s="113"/>
      <c r="G46" s="113"/>
      <c r="H46" s="113"/>
    </row>
    <row r="47" spans="1:11" ht="27" customHeight="1" x14ac:dyDescent="0.25">
      <c r="B47" s="113"/>
      <c r="C47" s="113"/>
      <c r="D47" s="113"/>
      <c r="E47" s="113"/>
      <c r="F47" s="113"/>
      <c r="G47" s="113"/>
      <c r="H47" s="113"/>
    </row>
    <row r="48" spans="1:11" ht="27" customHeight="1" x14ac:dyDescent="0.25">
      <c r="B48" s="113"/>
      <c r="C48" s="113"/>
      <c r="D48" s="113"/>
      <c r="E48" s="113"/>
      <c r="F48" s="113"/>
      <c r="G48" s="113"/>
      <c r="H48" s="113"/>
    </row>
    <row r="49" spans="2:8" ht="27" customHeight="1" x14ac:dyDescent="0.25">
      <c r="B49" s="113"/>
      <c r="C49" s="113"/>
      <c r="D49" s="113"/>
      <c r="E49" s="113"/>
      <c r="F49" s="113"/>
      <c r="G49" s="113"/>
      <c r="H49" s="113"/>
    </row>
    <row r="50" spans="2:8" ht="27" customHeight="1" x14ac:dyDescent="0.25">
      <c r="B50" s="113"/>
      <c r="C50" s="113"/>
      <c r="D50" s="113"/>
      <c r="E50" s="113"/>
      <c r="F50" s="113"/>
      <c r="G50" s="113"/>
      <c r="H50" s="113"/>
    </row>
    <row r="51" spans="2:8" ht="27" customHeight="1" x14ac:dyDescent="0.25">
      <c r="B51" s="113"/>
      <c r="C51" s="113"/>
      <c r="D51" s="113"/>
      <c r="E51" s="113"/>
      <c r="F51" s="113"/>
      <c r="G51" s="113"/>
      <c r="H51" s="113"/>
    </row>
    <row r="52" spans="2:8" ht="27" customHeight="1" x14ac:dyDescent="0.25">
      <c r="B52" s="113"/>
      <c r="C52" s="113"/>
      <c r="D52" s="113"/>
      <c r="E52" s="113"/>
      <c r="F52" s="113"/>
      <c r="G52" s="113"/>
      <c r="H52" s="113"/>
    </row>
    <row r="53" spans="2:8" ht="27" customHeight="1" x14ac:dyDescent="0.25">
      <c r="B53" s="113"/>
      <c r="C53" s="113"/>
      <c r="D53" s="113"/>
      <c r="E53" s="113"/>
      <c r="F53" s="113"/>
      <c r="G53" s="113"/>
      <c r="H53" s="113"/>
    </row>
    <row r="54" spans="2:8" ht="27" customHeight="1" x14ac:dyDescent="0.25">
      <c r="B54" s="113"/>
      <c r="C54" s="113"/>
      <c r="D54" s="113"/>
      <c r="E54" s="113"/>
      <c r="F54" s="113"/>
      <c r="G54" s="113"/>
      <c r="H54" s="113"/>
    </row>
    <row r="55" spans="2:8" ht="27" customHeight="1" x14ac:dyDescent="0.25">
      <c r="B55" s="113"/>
      <c r="C55" s="113"/>
      <c r="D55" s="113"/>
      <c r="E55" s="113"/>
      <c r="F55" s="113"/>
      <c r="G55" s="113"/>
      <c r="H55" s="113"/>
    </row>
    <row r="56" spans="2:8" ht="27" customHeight="1" x14ac:dyDescent="0.25">
      <c r="B56" s="113"/>
      <c r="C56" s="113"/>
      <c r="D56" s="113"/>
      <c r="E56" s="113"/>
      <c r="F56" s="113"/>
      <c r="G56" s="113"/>
      <c r="H56" s="113"/>
    </row>
    <row r="57" spans="2:8" ht="27" customHeight="1" x14ac:dyDescent="0.25">
      <c r="B57" s="113"/>
      <c r="C57" s="113"/>
      <c r="D57" s="113"/>
      <c r="E57" s="113"/>
      <c r="F57" s="113"/>
      <c r="G57" s="113"/>
      <c r="H57" s="113"/>
    </row>
    <row r="58" spans="2:8" ht="27" customHeight="1" x14ac:dyDescent="0.25">
      <c r="B58" s="113"/>
      <c r="C58" s="113"/>
      <c r="D58" s="113"/>
      <c r="E58" s="113"/>
      <c r="F58" s="113"/>
      <c r="G58" s="113"/>
      <c r="H58" s="113"/>
    </row>
    <row r="59" spans="2:8" ht="27" customHeight="1" x14ac:dyDescent="0.25">
      <c r="B59" s="113"/>
      <c r="C59" s="113"/>
      <c r="D59" s="113"/>
      <c r="E59" s="113"/>
      <c r="F59" s="113"/>
      <c r="G59" s="113"/>
      <c r="H59" s="113"/>
    </row>
    <row r="60" spans="2:8" ht="27" customHeight="1" x14ac:dyDescent="0.25">
      <c r="B60" s="113"/>
      <c r="C60" s="113"/>
      <c r="D60" s="113"/>
      <c r="E60" s="113"/>
      <c r="F60" s="113"/>
      <c r="G60" s="113"/>
      <c r="H60" s="113"/>
    </row>
    <row r="61" spans="2:8" ht="27" customHeight="1" x14ac:dyDescent="0.25">
      <c r="B61" s="113"/>
      <c r="C61" s="113"/>
      <c r="D61" s="113"/>
      <c r="E61" s="113"/>
      <c r="F61" s="113"/>
      <c r="G61" s="113"/>
      <c r="H61" s="113"/>
    </row>
    <row r="62" spans="2:8" ht="27" customHeight="1" x14ac:dyDescent="0.25">
      <c r="B62" s="113"/>
      <c r="C62" s="113"/>
      <c r="D62" s="113"/>
      <c r="E62" s="113"/>
      <c r="F62" s="113"/>
      <c r="G62" s="113"/>
      <c r="H62" s="113"/>
    </row>
    <row r="63" spans="2:8" ht="27" customHeight="1" x14ac:dyDescent="0.25">
      <c r="B63" s="113"/>
      <c r="C63" s="113"/>
      <c r="D63" s="113"/>
      <c r="E63" s="113"/>
      <c r="F63" s="113"/>
      <c r="G63" s="113"/>
      <c r="H63" s="113"/>
    </row>
    <row r="64" spans="2:8" ht="27" customHeight="1" x14ac:dyDescent="0.25">
      <c r="B64" s="113"/>
      <c r="C64" s="113"/>
      <c r="D64" s="113"/>
      <c r="E64" s="113"/>
      <c r="F64" s="113"/>
      <c r="G64" s="113"/>
      <c r="H64" s="113"/>
    </row>
    <row r="65" spans="2:8" ht="27" customHeight="1" x14ac:dyDescent="0.25">
      <c r="B65" s="113"/>
      <c r="C65" s="113"/>
      <c r="D65" s="113"/>
      <c r="E65" s="113"/>
      <c r="F65" s="113"/>
      <c r="G65" s="113"/>
      <c r="H65" s="113"/>
    </row>
    <row r="66" spans="2:8" ht="27" customHeight="1" x14ac:dyDescent="0.25">
      <c r="B66" s="113"/>
      <c r="C66" s="113"/>
      <c r="D66" s="113"/>
      <c r="E66" s="113"/>
      <c r="F66" s="113"/>
      <c r="G66" s="113"/>
      <c r="H66" s="113"/>
    </row>
    <row r="67" spans="2:8" ht="27" customHeight="1" x14ac:dyDescent="0.25">
      <c r="B67" s="113"/>
      <c r="C67" s="113"/>
      <c r="D67" s="113"/>
      <c r="E67" s="113"/>
      <c r="F67" s="113"/>
      <c r="G67" s="113"/>
      <c r="H67" s="113"/>
    </row>
    <row r="68" spans="2:8" ht="27" customHeight="1" x14ac:dyDescent="0.25">
      <c r="B68" s="113"/>
      <c r="C68" s="113"/>
      <c r="D68" s="113"/>
      <c r="E68" s="113"/>
      <c r="F68" s="113"/>
      <c r="G68" s="113"/>
      <c r="H68" s="113"/>
    </row>
    <row r="69" spans="2:8" ht="27" customHeight="1" x14ac:dyDescent="0.25">
      <c r="B69" s="113"/>
      <c r="C69" s="113"/>
      <c r="D69" s="113"/>
      <c r="E69" s="113"/>
      <c r="F69" s="113"/>
      <c r="G69" s="113"/>
      <c r="H69" s="113"/>
    </row>
    <row r="70" spans="2:8" ht="27" customHeight="1" x14ac:dyDescent="0.25">
      <c r="B70" s="113"/>
      <c r="C70" s="113"/>
      <c r="D70" s="113"/>
      <c r="E70" s="113"/>
      <c r="F70" s="113"/>
      <c r="G70" s="113"/>
      <c r="H70" s="113"/>
    </row>
    <row r="71" spans="2:8" ht="27" customHeight="1" x14ac:dyDescent="0.25">
      <c r="B71" s="113"/>
      <c r="C71" s="113"/>
      <c r="D71" s="113"/>
      <c r="E71" s="113"/>
      <c r="F71" s="113"/>
      <c r="G71" s="113"/>
      <c r="H71" s="113"/>
    </row>
    <row r="72" spans="2:8" ht="27" customHeight="1" x14ac:dyDescent="0.25">
      <c r="B72" s="113"/>
      <c r="C72" s="113"/>
      <c r="D72" s="113"/>
      <c r="E72" s="113"/>
      <c r="F72" s="113"/>
      <c r="G72" s="113"/>
      <c r="H72" s="113"/>
    </row>
    <row r="73" spans="2:8" ht="27" customHeight="1" x14ac:dyDescent="0.25">
      <c r="B73" s="113"/>
      <c r="C73" s="113"/>
      <c r="D73" s="113"/>
      <c r="E73" s="113"/>
      <c r="F73" s="113"/>
      <c r="G73" s="113"/>
      <c r="H73" s="113"/>
    </row>
    <row r="74" spans="2:8" ht="27" customHeight="1" x14ac:dyDescent="0.25">
      <c r="B74" s="113"/>
      <c r="C74" s="113"/>
      <c r="D74" s="113"/>
      <c r="E74" s="113"/>
      <c r="F74" s="113"/>
      <c r="G74" s="113"/>
      <c r="H74" s="113"/>
    </row>
    <row r="75" spans="2:8" ht="27" customHeight="1" x14ac:dyDescent="0.25">
      <c r="B75" s="113"/>
      <c r="C75" s="113"/>
      <c r="D75" s="113"/>
      <c r="E75" s="113"/>
      <c r="F75" s="113"/>
      <c r="G75" s="113"/>
      <c r="H75" s="113"/>
    </row>
    <row r="76" spans="2:8" ht="27" customHeight="1" x14ac:dyDescent="0.25">
      <c r="B76" s="113"/>
      <c r="C76" s="113"/>
      <c r="D76" s="113"/>
      <c r="E76" s="113"/>
      <c r="F76" s="113"/>
      <c r="G76" s="113"/>
      <c r="H76" s="113"/>
    </row>
    <row r="77" spans="2:8" ht="27" customHeight="1" x14ac:dyDescent="0.25">
      <c r="B77" s="113"/>
      <c r="C77" s="113"/>
      <c r="D77" s="113"/>
      <c r="E77" s="113"/>
      <c r="F77" s="113"/>
      <c r="G77" s="113"/>
      <c r="H77" s="113"/>
    </row>
    <row r="78" spans="2:8" ht="27" customHeight="1" x14ac:dyDescent="0.25">
      <c r="B78" s="113"/>
      <c r="C78" s="113"/>
      <c r="D78" s="113"/>
      <c r="E78" s="113"/>
      <c r="F78" s="113"/>
      <c r="G78" s="113"/>
      <c r="H78" s="113"/>
    </row>
    <row r="79" spans="2:8" ht="27" customHeight="1" x14ac:dyDescent="0.25">
      <c r="B79" s="113"/>
      <c r="C79" s="113"/>
      <c r="D79" s="113"/>
      <c r="E79" s="113"/>
      <c r="F79" s="113"/>
      <c r="G79" s="113"/>
      <c r="H79" s="113"/>
    </row>
    <row r="80" spans="2:8" ht="27" customHeight="1" x14ac:dyDescent="0.25">
      <c r="B80" s="113"/>
      <c r="C80" s="113"/>
      <c r="D80" s="113"/>
      <c r="E80" s="113"/>
      <c r="F80" s="113"/>
      <c r="G80" s="113"/>
      <c r="H80" s="113"/>
    </row>
    <row r="81" spans="2:8" ht="27" customHeight="1" x14ac:dyDescent="0.25">
      <c r="B81" s="113"/>
      <c r="C81" s="113"/>
      <c r="D81" s="113"/>
      <c r="E81" s="113"/>
      <c r="F81" s="113"/>
      <c r="G81" s="113"/>
      <c r="H81" s="113"/>
    </row>
    <row r="82" spans="2:8" ht="27" customHeight="1" x14ac:dyDescent="0.25">
      <c r="B82" s="113"/>
      <c r="C82" s="113"/>
      <c r="D82" s="113"/>
      <c r="E82" s="113"/>
      <c r="F82" s="113"/>
      <c r="G82" s="113"/>
      <c r="H82" s="113"/>
    </row>
    <row r="83" spans="2:8" ht="27" customHeight="1" x14ac:dyDescent="0.25">
      <c r="B83" s="113"/>
      <c r="C83" s="113"/>
      <c r="D83" s="113"/>
      <c r="E83" s="113"/>
      <c r="F83" s="113"/>
      <c r="G83" s="113"/>
      <c r="H83" s="113"/>
    </row>
    <row r="84" spans="2:8" ht="27" customHeight="1" x14ac:dyDescent="0.25">
      <c r="B84" s="113"/>
      <c r="C84" s="113"/>
      <c r="D84" s="113"/>
      <c r="E84" s="113"/>
      <c r="F84" s="113"/>
      <c r="G84" s="113"/>
      <c r="H84" s="113"/>
    </row>
    <row r="85" spans="2:8" ht="27" customHeight="1" x14ac:dyDescent="0.25">
      <c r="B85" s="113"/>
      <c r="C85" s="113"/>
      <c r="D85" s="113"/>
      <c r="E85" s="113"/>
      <c r="F85" s="113"/>
      <c r="G85" s="113"/>
      <c r="H85" s="113"/>
    </row>
    <row r="86" spans="2:8" ht="27" customHeight="1" x14ac:dyDescent="0.25">
      <c r="B86" s="113"/>
      <c r="C86" s="113"/>
      <c r="D86" s="113"/>
      <c r="E86" s="113"/>
      <c r="F86" s="113"/>
      <c r="G86" s="113"/>
      <c r="H86" s="113"/>
    </row>
    <row r="87" spans="2:8" ht="27" customHeight="1" x14ac:dyDescent="0.25">
      <c r="B87" s="113"/>
      <c r="C87" s="113"/>
      <c r="D87" s="113"/>
      <c r="E87" s="113"/>
      <c r="F87" s="113"/>
      <c r="G87" s="113"/>
      <c r="H87" s="113"/>
    </row>
    <row r="88" spans="2:8" ht="27" customHeight="1" x14ac:dyDescent="0.25">
      <c r="B88" s="113"/>
      <c r="C88" s="113"/>
      <c r="D88" s="113"/>
      <c r="E88" s="113"/>
      <c r="F88" s="113"/>
      <c r="G88" s="113"/>
      <c r="H88" s="113"/>
    </row>
    <row r="89" spans="2:8" ht="27" customHeight="1" x14ac:dyDescent="0.25">
      <c r="B89" s="113"/>
      <c r="C89" s="113"/>
      <c r="D89" s="113"/>
      <c r="E89" s="113"/>
      <c r="F89" s="113"/>
      <c r="G89" s="113"/>
      <c r="H89" s="113"/>
    </row>
    <row r="90" spans="2:8" ht="27" customHeight="1" x14ac:dyDescent="0.25">
      <c r="B90" s="113"/>
      <c r="C90" s="113"/>
      <c r="D90" s="113"/>
      <c r="E90" s="113"/>
      <c r="F90" s="113"/>
      <c r="G90" s="113"/>
      <c r="H90" s="113"/>
    </row>
    <row r="91" spans="2:8" ht="27" customHeight="1" x14ac:dyDescent="0.25">
      <c r="B91" s="113"/>
      <c r="C91" s="113"/>
      <c r="D91" s="113"/>
      <c r="E91" s="113"/>
      <c r="F91" s="113"/>
      <c r="G91" s="113"/>
      <c r="H91" s="113"/>
    </row>
    <row r="92" spans="2:8" ht="27" customHeight="1" x14ac:dyDescent="0.25">
      <c r="B92" s="113"/>
      <c r="C92" s="113"/>
      <c r="D92" s="113"/>
      <c r="E92" s="113"/>
      <c r="F92" s="113"/>
      <c r="G92" s="113"/>
      <c r="H92" s="113"/>
    </row>
    <row r="93" spans="2:8" ht="27" customHeight="1" x14ac:dyDescent="0.25">
      <c r="B93" s="113"/>
      <c r="C93" s="113"/>
      <c r="D93" s="113"/>
      <c r="E93" s="113"/>
      <c r="F93" s="113"/>
      <c r="G93" s="113"/>
      <c r="H93" s="113"/>
    </row>
    <row r="94" spans="2:8" ht="27" customHeight="1" x14ac:dyDescent="0.25">
      <c r="B94" s="113"/>
      <c r="C94" s="113"/>
      <c r="D94" s="113"/>
      <c r="E94" s="113"/>
      <c r="F94" s="113"/>
      <c r="G94" s="113"/>
      <c r="H94" s="113"/>
    </row>
    <row r="95" spans="2:8" ht="27" customHeight="1" x14ac:dyDescent="0.25">
      <c r="B95" s="113"/>
      <c r="C95" s="113"/>
      <c r="D95" s="113"/>
      <c r="E95" s="113"/>
      <c r="F95" s="113"/>
      <c r="G95" s="113"/>
      <c r="H95" s="113"/>
    </row>
    <row r="96" spans="2:8" ht="27" customHeight="1" x14ac:dyDescent="0.25">
      <c r="B96" s="113"/>
      <c r="C96" s="113"/>
      <c r="D96" s="113"/>
      <c r="E96" s="113"/>
      <c r="F96" s="113"/>
      <c r="G96" s="113"/>
      <c r="H96" s="113"/>
    </row>
    <row r="97" spans="2:8" ht="27" customHeight="1" x14ac:dyDescent="0.25">
      <c r="B97" s="113"/>
      <c r="C97" s="113"/>
      <c r="D97" s="113"/>
      <c r="E97" s="113"/>
      <c r="F97" s="113"/>
      <c r="G97" s="113"/>
      <c r="H97" s="113"/>
    </row>
    <row r="98" spans="2:8" ht="27" customHeight="1" x14ac:dyDescent="0.25">
      <c r="B98" s="113"/>
      <c r="C98" s="113"/>
      <c r="D98" s="113"/>
      <c r="E98" s="113"/>
      <c r="F98" s="113"/>
      <c r="G98" s="113"/>
      <c r="H98" s="113"/>
    </row>
    <row r="99" spans="2:8" ht="27" customHeight="1" x14ac:dyDescent="0.25">
      <c r="B99" s="113"/>
      <c r="C99" s="113"/>
      <c r="D99" s="113"/>
      <c r="E99" s="113"/>
      <c r="F99" s="113"/>
      <c r="G99" s="113"/>
      <c r="H99" s="113"/>
    </row>
    <row r="100" spans="2:8" ht="27" customHeight="1" x14ac:dyDescent="0.25">
      <c r="B100" s="113"/>
      <c r="C100" s="113"/>
      <c r="D100" s="113"/>
      <c r="E100" s="113"/>
      <c r="F100" s="113"/>
      <c r="G100" s="113"/>
      <c r="H100" s="113"/>
    </row>
    <row r="101" spans="2:8" ht="27" customHeight="1" x14ac:dyDescent="0.25">
      <c r="B101" s="113"/>
      <c r="C101" s="113"/>
      <c r="D101" s="113"/>
      <c r="E101" s="113"/>
      <c r="F101" s="113"/>
      <c r="G101" s="113"/>
      <c r="H101" s="113"/>
    </row>
    <row r="102" spans="2:8" ht="27" customHeight="1" x14ac:dyDescent="0.25">
      <c r="B102" s="113"/>
      <c r="C102" s="113"/>
      <c r="D102" s="113"/>
      <c r="E102" s="113"/>
      <c r="F102" s="113"/>
      <c r="G102" s="113"/>
      <c r="H102" s="113"/>
    </row>
    <row r="103" spans="2:8" ht="27" customHeight="1" x14ac:dyDescent="0.25">
      <c r="B103" s="113"/>
      <c r="C103" s="113"/>
      <c r="D103" s="113"/>
      <c r="E103" s="113"/>
      <c r="F103" s="113"/>
      <c r="G103" s="113"/>
      <c r="H103" s="113"/>
    </row>
    <row r="104" spans="2:8" ht="27" customHeight="1" x14ac:dyDescent="0.25">
      <c r="B104" s="113"/>
      <c r="C104" s="113"/>
      <c r="D104" s="113"/>
      <c r="E104" s="113"/>
      <c r="F104" s="113"/>
      <c r="G104" s="113"/>
      <c r="H104" s="113"/>
    </row>
    <row r="105" spans="2:8" ht="27" customHeight="1" x14ac:dyDescent="0.25">
      <c r="B105" s="113"/>
      <c r="C105" s="113"/>
      <c r="D105" s="113"/>
      <c r="E105" s="113"/>
      <c r="F105" s="113"/>
      <c r="G105" s="113"/>
      <c r="H105" s="113"/>
    </row>
    <row r="106" spans="2:8" ht="27" customHeight="1" x14ac:dyDescent="0.25">
      <c r="B106" s="113"/>
      <c r="C106" s="113"/>
      <c r="D106" s="113"/>
      <c r="E106" s="113"/>
      <c r="F106" s="113"/>
      <c r="G106" s="113"/>
      <c r="H106" s="113"/>
    </row>
    <row r="107" spans="2:8" ht="27" customHeight="1" x14ac:dyDescent="0.25">
      <c r="B107" s="113"/>
      <c r="C107" s="113"/>
      <c r="D107" s="113"/>
      <c r="E107" s="113"/>
      <c r="F107" s="113"/>
      <c r="G107" s="113"/>
      <c r="H107" s="113"/>
    </row>
    <row r="108" spans="2:8" ht="27" customHeight="1" x14ac:dyDescent="0.25">
      <c r="B108" s="113"/>
      <c r="C108" s="113"/>
      <c r="D108" s="113"/>
      <c r="E108" s="113"/>
      <c r="F108" s="113"/>
      <c r="G108" s="113"/>
      <c r="H108" s="113"/>
    </row>
    <row r="109" spans="2:8" ht="27" customHeight="1" x14ac:dyDescent="0.25">
      <c r="B109" s="113"/>
      <c r="C109" s="113"/>
      <c r="D109" s="113"/>
      <c r="E109" s="113"/>
      <c r="F109" s="113"/>
      <c r="G109" s="113"/>
      <c r="H109" s="113"/>
    </row>
    <row r="110" spans="2:8" ht="27" customHeight="1" x14ac:dyDescent="0.25">
      <c r="B110" s="113"/>
      <c r="C110" s="113"/>
      <c r="D110" s="113"/>
      <c r="E110" s="113"/>
      <c r="F110" s="113"/>
      <c r="G110" s="113"/>
      <c r="H110" s="113"/>
    </row>
    <row r="111" spans="2:8" ht="27" customHeight="1" x14ac:dyDescent="0.25">
      <c r="B111" s="113"/>
      <c r="C111" s="113"/>
      <c r="D111" s="113"/>
      <c r="E111" s="113"/>
      <c r="F111" s="113"/>
      <c r="G111" s="113"/>
      <c r="H111" s="113"/>
    </row>
    <row r="112" spans="2:8" ht="27" customHeight="1" x14ac:dyDescent="0.25">
      <c r="B112" s="113"/>
      <c r="C112" s="113"/>
      <c r="D112" s="113"/>
      <c r="E112" s="113"/>
      <c r="F112" s="113"/>
      <c r="G112" s="113"/>
      <c r="H112" s="113"/>
    </row>
    <row r="113" spans="2:8" ht="27" customHeight="1" x14ac:dyDescent="0.25">
      <c r="B113" s="113"/>
      <c r="C113" s="113"/>
      <c r="D113" s="113"/>
      <c r="E113" s="113"/>
      <c r="F113" s="113"/>
      <c r="G113" s="113"/>
      <c r="H113" s="113"/>
    </row>
    <row r="114" spans="2:8" ht="27" customHeight="1" x14ac:dyDescent="0.25">
      <c r="B114" s="113"/>
      <c r="C114" s="113"/>
      <c r="D114" s="113"/>
      <c r="E114" s="113"/>
      <c r="F114" s="113"/>
      <c r="G114" s="113"/>
      <c r="H114" s="113"/>
    </row>
    <row r="115" spans="2:8" ht="27" customHeight="1" x14ac:dyDescent="0.25">
      <c r="B115" s="113"/>
      <c r="C115" s="113"/>
      <c r="D115" s="113"/>
      <c r="E115" s="113"/>
      <c r="F115" s="113"/>
      <c r="G115" s="113"/>
      <c r="H115" s="113"/>
    </row>
    <row r="116" spans="2:8" ht="27" customHeight="1" x14ac:dyDescent="0.25">
      <c r="B116" s="113"/>
      <c r="C116" s="113"/>
      <c r="D116" s="113"/>
      <c r="E116" s="113"/>
      <c r="F116" s="113"/>
      <c r="G116" s="113"/>
      <c r="H116" s="113"/>
    </row>
    <row r="117" spans="2:8" ht="27" customHeight="1" x14ac:dyDescent="0.25">
      <c r="B117" s="113"/>
      <c r="C117" s="113"/>
      <c r="D117" s="113"/>
      <c r="E117" s="113"/>
      <c r="F117" s="113"/>
      <c r="G117" s="113"/>
      <c r="H117" s="113"/>
    </row>
    <row r="118" spans="2:8" ht="27" customHeight="1" x14ac:dyDescent="0.25">
      <c r="B118" s="113"/>
      <c r="C118" s="113"/>
      <c r="D118" s="113"/>
      <c r="E118" s="113"/>
      <c r="F118" s="113"/>
      <c r="G118" s="113"/>
      <c r="H118" s="113"/>
    </row>
    <row r="119" spans="2:8" ht="27" customHeight="1" x14ac:dyDescent="0.25">
      <c r="B119" s="113"/>
      <c r="C119" s="113"/>
      <c r="D119" s="113"/>
      <c r="E119" s="113"/>
      <c r="F119" s="113"/>
      <c r="G119" s="113"/>
      <c r="H119" s="113"/>
    </row>
    <row r="120" spans="2:8" ht="27" customHeight="1" x14ac:dyDescent="0.25">
      <c r="B120" s="113"/>
      <c r="C120" s="113"/>
      <c r="D120" s="113"/>
      <c r="E120" s="113"/>
      <c r="F120" s="113"/>
      <c r="G120" s="113"/>
      <c r="H120" s="113"/>
    </row>
  </sheetData>
  <mergeCells count="7">
    <mergeCell ref="A1:H1"/>
    <mergeCell ref="A2:H2"/>
    <mergeCell ref="A3:H3"/>
    <mergeCell ref="A4:A5"/>
    <mergeCell ref="G4:G5"/>
    <mergeCell ref="H4:H5"/>
    <mergeCell ref="C4:F4"/>
  </mergeCells>
  <phoneticPr fontId="18" type="noConversion"/>
  <pageMargins left="1.08" right="0.69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workbookViewId="0">
      <selection activeCell="O6" sqref="O6"/>
    </sheetView>
  </sheetViews>
  <sheetFormatPr defaultRowHeight="15" x14ac:dyDescent="0.25"/>
  <cols>
    <col min="1" max="1" width="20.85546875" style="1" customWidth="1"/>
    <col min="2" max="2" width="14.140625" style="1" hidden="1" customWidth="1"/>
    <col min="3" max="3" width="12.7109375" style="1" hidden="1" customWidth="1"/>
    <col min="4" max="7" width="12.7109375" style="1" customWidth="1"/>
    <col min="8" max="8" width="13.140625" style="1" customWidth="1"/>
    <col min="9" max="9" width="8.42578125" style="1" customWidth="1"/>
    <col min="10" max="11" width="9.140625" style="1" hidden="1" customWidth="1"/>
    <col min="12" max="12" width="9.42578125" style="1" hidden="1" customWidth="1"/>
    <col min="13" max="16384" width="9.140625" style="1"/>
  </cols>
  <sheetData>
    <row r="1" spans="1:12" ht="18.75" x14ac:dyDescent="0.3">
      <c r="A1" s="147" t="s">
        <v>239</v>
      </c>
      <c r="B1" s="147"/>
      <c r="C1" s="147"/>
      <c r="D1" s="147"/>
      <c r="E1" s="147"/>
      <c r="F1" s="147"/>
      <c r="G1" s="147"/>
      <c r="H1" s="147"/>
    </row>
    <row r="2" spans="1:12" ht="18.75" x14ac:dyDescent="0.3">
      <c r="A2" s="147" t="s">
        <v>228</v>
      </c>
      <c r="B2" s="147"/>
      <c r="C2" s="147"/>
      <c r="D2" s="147"/>
      <c r="E2" s="147"/>
      <c r="F2" s="147"/>
      <c r="G2" s="147"/>
      <c r="H2" s="147"/>
    </row>
    <row r="3" spans="1:12" ht="15.75" x14ac:dyDescent="0.25">
      <c r="A3" s="178"/>
      <c r="B3" s="179"/>
      <c r="C3" s="179"/>
      <c r="D3" s="179"/>
      <c r="E3" s="179"/>
      <c r="F3" s="179"/>
      <c r="G3" s="179"/>
      <c r="H3" s="179"/>
      <c r="I3" s="26"/>
      <c r="J3" s="26"/>
    </row>
    <row r="4" spans="1:12" ht="24.75" customHeight="1" x14ac:dyDescent="0.25">
      <c r="A4" s="189"/>
      <c r="B4" s="54" t="s">
        <v>0</v>
      </c>
      <c r="C4" s="195" t="s">
        <v>147</v>
      </c>
      <c r="D4" s="196"/>
      <c r="E4" s="197"/>
      <c r="F4" s="198"/>
      <c r="G4" s="191" t="s">
        <v>145</v>
      </c>
      <c r="H4" s="193" t="s">
        <v>146</v>
      </c>
      <c r="I4" s="44"/>
      <c r="J4" s="26"/>
    </row>
    <row r="5" spans="1:12" ht="55.5" customHeight="1" x14ac:dyDescent="0.25">
      <c r="A5" s="190"/>
      <c r="B5" s="53"/>
      <c r="C5" s="38" t="s">
        <v>129</v>
      </c>
      <c r="D5" s="38" t="s">
        <v>129</v>
      </c>
      <c r="E5" s="38" t="s">
        <v>232</v>
      </c>
      <c r="F5" s="38" t="s">
        <v>171</v>
      </c>
      <c r="G5" s="192"/>
      <c r="H5" s="194"/>
      <c r="I5" s="44"/>
      <c r="J5" s="26"/>
    </row>
    <row r="6" spans="1:12" ht="23.25" customHeight="1" x14ac:dyDescent="0.25">
      <c r="A6" s="8" t="s">
        <v>136</v>
      </c>
      <c r="B6" s="48">
        <v>1185167.9010000001</v>
      </c>
      <c r="C6" s="51">
        <f>SUM(C7:C33)</f>
        <v>1185167.8999999999</v>
      </c>
      <c r="D6" s="51">
        <f>SUM(D7:D33)</f>
        <v>1007163.6999999997</v>
      </c>
      <c r="E6" s="51">
        <v>100.3</v>
      </c>
      <c r="F6" s="51">
        <f>SUM(F7:F33)</f>
        <v>100</v>
      </c>
      <c r="G6" s="51">
        <f>ROUND('[4]6000'!F5,1)</f>
        <v>1668.7</v>
      </c>
      <c r="H6" s="51">
        <f>ROUND('[4]6000'!H5,1)</f>
        <v>22.1</v>
      </c>
      <c r="K6" s="51">
        <f>SUM(K7:K33)</f>
        <v>1007.3000000000001</v>
      </c>
      <c r="L6" s="51">
        <f>SUM(L7:L33)</f>
        <v>1185.2</v>
      </c>
    </row>
    <row r="7" spans="1:12" ht="35.25" customHeight="1" x14ac:dyDescent="0.25">
      <c r="A7" s="3" t="s">
        <v>3</v>
      </c>
      <c r="B7" s="32">
        <v>10602.754000000001</v>
      </c>
      <c r="C7" s="55">
        <v>10602.7</v>
      </c>
      <c r="D7" s="55">
        <v>7480.1</v>
      </c>
      <c r="E7" s="55">
        <v>100.1</v>
      </c>
      <c r="F7" s="55">
        <v>0.7</v>
      </c>
      <c r="G7" s="55">
        <v>286.8</v>
      </c>
      <c r="H7" s="55">
        <v>3.8</v>
      </c>
      <c r="J7" s="1">
        <f>C7/C$6*100</f>
        <v>0.89461585991318193</v>
      </c>
      <c r="K7" s="1">
        <f>ROUND(D7/1000,1)</f>
        <v>7.5</v>
      </c>
      <c r="L7" s="1">
        <v>10.6</v>
      </c>
    </row>
    <row r="8" spans="1:12" ht="18.95" customHeight="1" x14ac:dyDescent="0.25">
      <c r="A8" s="3" t="s">
        <v>4</v>
      </c>
      <c r="B8" s="32">
        <v>4717.7070000000003</v>
      </c>
      <c r="C8" s="55">
        <f>ROUND(B8,1)</f>
        <v>4717.7</v>
      </c>
      <c r="D8" s="55">
        <v>5154.5</v>
      </c>
      <c r="E8" s="55">
        <v>109.7</v>
      </c>
      <c r="F8" s="55">
        <v>0.5</v>
      </c>
      <c r="G8" s="55">
        <v>194.6</v>
      </c>
      <c r="H8" s="55">
        <v>3.2</v>
      </c>
      <c r="J8" s="1">
        <f t="shared" ref="J8:J33" si="0">C8/C$6*100</f>
        <v>0.3980617429817328</v>
      </c>
      <c r="K8" s="1">
        <f t="shared" ref="K8:K33" si="1">ROUND(D8/1000,1)</f>
        <v>5.2</v>
      </c>
      <c r="L8" s="1">
        <v>4.7</v>
      </c>
    </row>
    <row r="9" spans="1:12" ht="18.95" customHeight="1" x14ac:dyDescent="0.25">
      <c r="A9" s="3" t="s">
        <v>5</v>
      </c>
      <c r="B9" s="32">
        <v>1421.0360000000001</v>
      </c>
      <c r="C9" s="55">
        <f t="shared" ref="C9:C32" si="2">ROUND(B9,1)</f>
        <v>1421</v>
      </c>
      <c r="D9" s="55">
        <v>1122.2</v>
      </c>
      <c r="E9" s="55">
        <v>84.1</v>
      </c>
      <c r="F9" s="55">
        <v>0.1</v>
      </c>
      <c r="G9" s="55">
        <v>55.7</v>
      </c>
      <c r="H9" s="55">
        <v>1.1000000000000001</v>
      </c>
      <c r="J9" s="1">
        <f t="shared" si="0"/>
        <v>0.11989862364648926</v>
      </c>
      <c r="K9" s="1">
        <f t="shared" si="1"/>
        <v>1.1000000000000001</v>
      </c>
      <c r="L9" s="1">
        <v>1.4</v>
      </c>
    </row>
    <row r="10" spans="1:12" ht="18.95" customHeight="1" x14ac:dyDescent="0.25">
      <c r="A10" s="3" t="s">
        <v>6</v>
      </c>
      <c r="B10" s="32">
        <v>438250.288</v>
      </c>
      <c r="C10" s="55">
        <f t="shared" si="2"/>
        <v>438250.3</v>
      </c>
      <c r="D10" s="55">
        <v>359838.2</v>
      </c>
      <c r="E10" s="55">
        <v>100.5</v>
      </c>
      <c r="F10" s="55">
        <v>35.700000000000003</v>
      </c>
      <c r="G10" s="55">
        <v>11272.1</v>
      </c>
      <c r="H10" s="55">
        <v>109</v>
      </c>
      <c r="J10" s="1">
        <f t="shared" si="0"/>
        <v>36.977908362182269</v>
      </c>
      <c r="K10" s="1">
        <f t="shared" si="1"/>
        <v>359.8</v>
      </c>
      <c r="L10" s="1">
        <v>438.3</v>
      </c>
    </row>
    <row r="11" spans="1:12" ht="18.95" customHeight="1" x14ac:dyDescent="0.25">
      <c r="A11" s="3" t="s">
        <v>7</v>
      </c>
      <c r="B11" s="32">
        <v>408026.34700000001</v>
      </c>
      <c r="C11" s="55">
        <f t="shared" si="2"/>
        <v>408026.3</v>
      </c>
      <c r="D11" s="55">
        <v>367650.8</v>
      </c>
      <c r="E11" s="55">
        <v>100.5</v>
      </c>
      <c r="F11" s="55">
        <v>36.5</v>
      </c>
      <c r="G11" s="55">
        <v>13864.7</v>
      </c>
      <c r="H11" s="55">
        <v>84.3</v>
      </c>
      <c r="J11" s="1">
        <f t="shared" si="0"/>
        <v>34.427721169295936</v>
      </c>
      <c r="K11" s="1">
        <f t="shared" si="1"/>
        <v>367.7</v>
      </c>
      <c r="L11" s="1">
        <v>408</v>
      </c>
    </row>
    <row r="12" spans="1:12" ht="18.95" customHeight="1" x14ac:dyDescent="0.25">
      <c r="A12" s="3" t="s">
        <v>8</v>
      </c>
      <c r="B12" s="32">
        <v>2160.4879999999998</v>
      </c>
      <c r="C12" s="55">
        <f t="shared" si="2"/>
        <v>2160.5</v>
      </c>
      <c r="D12" s="55">
        <v>1698.5</v>
      </c>
      <c r="E12" s="55">
        <v>112.7</v>
      </c>
      <c r="F12" s="55">
        <v>0.2</v>
      </c>
      <c r="G12" s="55">
        <v>56.9</v>
      </c>
      <c r="H12" s="55">
        <v>1.3</v>
      </c>
      <c r="J12" s="1">
        <f t="shared" si="0"/>
        <v>0.18229484615639693</v>
      </c>
      <c r="K12" s="1">
        <f t="shared" si="1"/>
        <v>1.7</v>
      </c>
      <c r="L12" s="1">
        <v>2.2000000000000002</v>
      </c>
    </row>
    <row r="13" spans="1:12" ht="18.95" customHeight="1" x14ac:dyDescent="0.25">
      <c r="A13" s="3" t="s">
        <v>9</v>
      </c>
      <c r="B13" s="32">
        <v>1771.4749999999999</v>
      </c>
      <c r="C13" s="55">
        <f t="shared" si="2"/>
        <v>1771.5</v>
      </c>
      <c r="D13" s="55">
        <v>1199.0999999999999</v>
      </c>
      <c r="E13" s="55">
        <v>109.4</v>
      </c>
      <c r="F13" s="55">
        <v>0.1</v>
      </c>
      <c r="G13" s="55">
        <v>94</v>
      </c>
      <c r="H13" s="55">
        <v>1</v>
      </c>
      <c r="J13" s="1">
        <f t="shared" si="0"/>
        <v>0.14947249246288227</v>
      </c>
      <c r="K13" s="1">
        <f t="shared" si="1"/>
        <v>1.2</v>
      </c>
      <c r="L13" s="1">
        <v>1.8</v>
      </c>
    </row>
    <row r="14" spans="1:12" ht="18.95" customHeight="1" x14ac:dyDescent="0.25">
      <c r="A14" s="3" t="s">
        <v>10</v>
      </c>
      <c r="B14" s="32">
        <v>94165.255999999994</v>
      </c>
      <c r="C14" s="55">
        <v>94165.2</v>
      </c>
      <c r="D14" s="55">
        <v>71498.600000000006</v>
      </c>
      <c r="E14" s="55">
        <v>103.2</v>
      </c>
      <c r="F14" s="55">
        <v>7.1</v>
      </c>
      <c r="G14" s="55">
        <v>2630.3</v>
      </c>
      <c r="H14" s="55">
        <v>40.200000000000003</v>
      </c>
      <c r="J14" s="1">
        <f t="shared" si="0"/>
        <v>7.9453046273021748</v>
      </c>
      <c r="K14" s="1">
        <f t="shared" si="1"/>
        <v>71.5</v>
      </c>
      <c r="L14" s="1">
        <v>94.2</v>
      </c>
    </row>
    <row r="15" spans="1:12" ht="18.95" customHeight="1" x14ac:dyDescent="0.25">
      <c r="A15" s="3" t="s">
        <v>31</v>
      </c>
      <c r="B15" s="32">
        <v>3660.3339999999998</v>
      </c>
      <c r="C15" s="55">
        <f t="shared" si="2"/>
        <v>3660.3</v>
      </c>
      <c r="D15" s="55">
        <v>3611.2</v>
      </c>
      <c r="E15" s="55">
        <v>107.9</v>
      </c>
      <c r="F15" s="55">
        <v>0.4</v>
      </c>
      <c r="G15" s="55">
        <v>259.3</v>
      </c>
      <c r="H15" s="55">
        <v>2.6</v>
      </c>
      <c r="J15" s="1">
        <f t="shared" si="0"/>
        <v>0.30884231677216373</v>
      </c>
      <c r="K15" s="1">
        <f t="shared" si="1"/>
        <v>3.6</v>
      </c>
      <c r="L15" s="1">
        <v>3.7</v>
      </c>
    </row>
    <row r="16" spans="1:12" ht="18.95" customHeight="1" x14ac:dyDescent="0.25">
      <c r="A16" s="3" t="s">
        <v>11</v>
      </c>
      <c r="B16" s="32">
        <v>4644.3</v>
      </c>
      <c r="C16" s="55">
        <f t="shared" si="2"/>
        <v>4644.3</v>
      </c>
      <c r="D16" s="55">
        <v>3588.8</v>
      </c>
      <c r="E16" s="55">
        <v>87.4</v>
      </c>
      <c r="F16" s="55">
        <v>0.4</v>
      </c>
      <c r="G16" s="55">
        <v>127.6</v>
      </c>
      <c r="H16" s="55">
        <v>2.1</v>
      </c>
      <c r="J16" s="1">
        <f t="shared" si="0"/>
        <v>0.39186852765755809</v>
      </c>
      <c r="K16" s="1">
        <f t="shared" si="1"/>
        <v>3.6</v>
      </c>
      <c r="L16" s="1">
        <v>4.5999999999999996</v>
      </c>
    </row>
    <row r="17" spans="1:12" ht="18.95" customHeight="1" x14ac:dyDescent="0.25">
      <c r="A17" s="3" t="s">
        <v>12</v>
      </c>
      <c r="B17" s="32">
        <v>2608.0880000000002</v>
      </c>
      <c r="C17" s="55">
        <f t="shared" si="2"/>
        <v>2608.1</v>
      </c>
      <c r="D17" s="55">
        <v>4638.2</v>
      </c>
      <c r="E17" s="55">
        <v>76.2</v>
      </c>
      <c r="F17" s="55">
        <v>0.5</v>
      </c>
      <c r="G17" s="55">
        <v>188.6</v>
      </c>
      <c r="H17" s="55">
        <v>4.7</v>
      </c>
      <c r="J17" s="1">
        <f t="shared" si="0"/>
        <v>0.2200616469615824</v>
      </c>
      <c r="K17" s="1">
        <f t="shared" si="1"/>
        <v>4.5999999999999996</v>
      </c>
      <c r="L17" s="1">
        <v>2.6</v>
      </c>
    </row>
    <row r="18" spans="1:12" ht="18.95" customHeight="1" x14ac:dyDescent="0.25">
      <c r="A18" s="3" t="s">
        <v>13</v>
      </c>
      <c r="B18" s="32">
        <v>145484.96299999999</v>
      </c>
      <c r="C18" s="55">
        <f t="shared" si="2"/>
        <v>145485</v>
      </c>
      <c r="D18" s="55">
        <v>128184.7</v>
      </c>
      <c r="E18" s="55">
        <v>101.2</v>
      </c>
      <c r="F18" s="55">
        <v>12.7</v>
      </c>
      <c r="G18" s="55">
        <v>4804</v>
      </c>
      <c r="H18" s="55">
        <v>57</v>
      </c>
      <c r="J18" s="1">
        <f t="shared" si="0"/>
        <v>12.275475905143905</v>
      </c>
      <c r="K18" s="1">
        <f t="shared" si="1"/>
        <v>128.19999999999999</v>
      </c>
      <c r="L18" s="1">
        <v>145.5</v>
      </c>
    </row>
    <row r="19" spans="1:12" ht="18.95" customHeight="1" x14ac:dyDescent="0.25">
      <c r="A19" s="3" t="s">
        <v>14</v>
      </c>
      <c r="B19" s="32">
        <v>6332.06</v>
      </c>
      <c r="C19" s="55">
        <f t="shared" si="2"/>
        <v>6332.1</v>
      </c>
      <c r="D19" s="55">
        <v>5682.5</v>
      </c>
      <c r="E19" s="55">
        <v>109.2</v>
      </c>
      <c r="F19" s="55">
        <v>0.6</v>
      </c>
      <c r="G19" s="55">
        <v>260.3</v>
      </c>
      <c r="H19" s="55">
        <v>2.2000000000000002</v>
      </c>
      <c r="J19" s="1">
        <f t="shared" si="0"/>
        <v>0.53427872962134737</v>
      </c>
      <c r="K19" s="1">
        <f t="shared" si="1"/>
        <v>5.7</v>
      </c>
      <c r="L19" s="1">
        <v>6.3</v>
      </c>
    </row>
    <row r="20" spans="1:12" ht="18.95" customHeight="1" x14ac:dyDescent="0.25">
      <c r="A20" s="3" t="s">
        <v>15</v>
      </c>
      <c r="B20" s="32">
        <v>1673.3869999999999</v>
      </c>
      <c r="C20" s="55">
        <f t="shared" si="2"/>
        <v>1673.4</v>
      </c>
      <c r="D20" s="55">
        <v>1604.7</v>
      </c>
      <c r="E20" s="55">
        <v>72.2</v>
      </c>
      <c r="F20" s="55">
        <v>0.2</v>
      </c>
      <c r="G20" s="55">
        <v>65.3</v>
      </c>
      <c r="H20" s="55">
        <v>1.4</v>
      </c>
      <c r="J20" s="1">
        <f t="shared" si="0"/>
        <v>0.14119518424351524</v>
      </c>
      <c r="K20" s="1">
        <f t="shared" si="1"/>
        <v>1.6</v>
      </c>
      <c r="L20" s="1">
        <v>1.7</v>
      </c>
    </row>
    <row r="21" spans="1:12" ht="18.95" customHeight="1" x14ac:dyDescent="0.25">
      <c r="A21" s="3" t="s">
        <v>16</v>
      </c>
      <c r="B21" s="32">
        <v>6651.2049999999999</v>
      </c>
      <c r="C21" s="55">
        <f t="shared" si="2"/>
        <v>6651.2</v>
      </c>
      <c r="D21" s="55">
        <v>5217.3</v>
      </c>
      <c r="E21" s="55">
        <v>100.6</v>
      </c>
      <c r="F21" s="55">
        <v>0.5</v>
      </c>
      <c r="G21" s="55">
        <v>156.6</v>
      </c>
      <c r="H21" s="55">
        <v>2.2000000000000002</v>
      </c>
      <c r="J21" s="1">
        <f t="shared" si="0"/>
        <v>0.56120318479769826</v>
      </c>
      <c r="K21" s="1">
        <f t="shared" si="1"/>
        <v>5.2</v>
      </c>
      <c r="L21" s="1">
        <v>6.7</v>
      </c>
    </row>
    <row r="22" spans="1:12" ht="18.95" customHeight="1" x14ac:dyDescent="0.25">
      <c r="A22" s="3" t="s">
        <v>17</v>
      </c>
      <c r="B22" s="32">
        <v>14738.86</v>
      </c>
      <c r="C22" s="55">
        <f t="shared" si="2"/>
        <v>14738.9</v>
      </c>
      <c r="D22" s="55">
        <v>10911.2</v>
      </c>
      <c r="E22" s="55">
        <v>94</v>
      </c>
      <c r="F22" s="55">
        <v>1.1000000000000001</v>
      </c>
      <c r="G22" s="55">
        <v>379.5</v>
      </c>
      <c r="H22" s="55">
        <v>7.5</v>
      </c>
      <c r="J22" s="1">
        <f t="shared" si="0"/>
        <v>1.2436128248157921</v>
      </c>
      <c r="K22" s="1">
        <f t="shared" si="1"/>
        <v>10.9</v>
      </c>
      <c r="L22" s="1">
        <v>14.7</v>
      </c>
    </row>
    <row r="23" spans="1:12" ht="18.95" customHeight="1" x14ac:dyDescent="0.25">
      <c r="A23" s="3" t="s">
        <v>18</v>
      </c>
      <c r="B23" s="32">
        <v>4330.4690000000001</v>
      </c>
      <c r="C23" s="55">
        <f t="shared" si="2"/>
        <v>4330.5</v>
      </c>
      <c r="D23" s="55">
        <v>1996</v>
      </c>
      <c r="E23" s="55">
        <v>66.7</v>
      </c>
      <c r="F23" s="55">
        <v>0.2</v>
      </c>
      <c r="G23" s="55">
        <v>99.5</v>
      </c>
      <c r="H23" s="55">
        <v>1.7</v>
      </c>
      <c r="J23" s="1">
        <f t="shared" si="0"/>
        <v>0.36539126650325243</v>
      </c>
      <c r="K23" s="1">
        <f t="shared" si="1"/>
        <v>2</v>
      </c>
      <c r="L23" s="1">
        <v>4.3</v>
      </c>
    </row>
    <row r="24" spans="1:12" ht="18.95" customHeight="1" x14ac:dyDescent="0.25">
      <c r="A24" s="3" t="s">
        <v>19</v>
      </c>
      <c r="B24" s="32">
        <v>6707.5690000000004</v>
      </c>
      <c r="C24" s="55">
        <f t="shared" si="2"/>
        <v>6707.6</v>
      </c>
      <c r="D24" s="55">
        <v>4555.3</v>
      </c>
      <c r="E24" s="55">
        <v>87.7</v>
      </c>
      <c r="F24" s="55">
        <v>0.4</v>
      </c>
      <c r="G24" s="55">
        <v>191.1</v>
      </c>
      <c r="H24" s="55">
        <v>4</v>
      </c>
      <c r="J24" s="1">
        <f t="shared" si="0"/>
        <v>0.56596200420210518</v>
      </c>
      <c r="K24" s="1">
        <f t="shared" si="1"/>
        <v>4.5999999999999996</v>
      </c>
      <c r="L24" s="1">
        <v>6.7</v>
      </c>
    </row>
    <row r="25" spans="1:12" ht="18.95" customHeight="1" x14ac:dyDescent="0.25">
      <c r="A25" s="3" t="s">
        <v>20</v>
      </c>
      <c r="B25" s="32">
        <v>3047.8620000000001</v>
      </c>
      <c r="C25" s="55">
        <f t="shared" si="2"/>
        <v>3047.9</v>
      </c>
      <c r="D25" s="55">
        <v>1857.2</v>
      </c>
      <c r="E25" s="55">
        <v>82.9</v>
      </c>
      <c r="F25" s="55">
        <v>0.2</v>
      </c>
      <c r="G25" s="55">
        <v>134.30000000000001</v>
      </c>
      <c r="H25" s="55">
        <v>1.7</v>
      </c>
      <c r="J25" s="1">
        <f t="shared" si="0"/>
        <v>0.25717031316828615</v>
      </c>
      <c r="K25" s="1">
        <f t="shared" si="1"/>
        <v>1.9</v>
      </c>
      <c r="L25" s="1">
        <v>3</v>
      </c>
    </row>
    <row r="26" spans="1:12" ht="18.95" customHeight="1" x14ac:dyDescent="0.25">
      <c r="A26" s="3" t="s">
        <v>21</v>
      </c>
      <c r="B26" s="32">
        <v>8500.6270000000004</v>
      </c>
      <c r="C26" s="55">
        <f t="shared" si="2"/>
        <v>8500.6</v>
      </c>
      <c r="D26" s="55">
        <v>5997.6</v>
      </c>
      <c r="E26" s="55">
        <v>96.6</v>
      </c>
      <c r="F26" s="55">
        <v>0.6</v>
      </c>
      <c r="G26" s="55">
        <v>190.9</v>
      </c>
      <c r="H26" s="55">
        <v>2.2000000000000002</v>
      </c>
      <c r="J26" s="1">
        <f t="shared" si="0"/>
        <v>0.71724858562234095</v>
      </c>
      <c r="K26" s="1">
        <f t="shared" si="1"/>
        <v>6</v>
      </c>
      <c r="L26" s="1">
        <v>8.5</v>
      </c>
    </row>
    <row r="27" spans="1:12" ht="18.95" customHeight="1" x14ac:dyDescent="0.25">
      <c r="A27" s="3" t="s">
        <v>22</v>
      </c>
      <c r="B27" s="32">
        <v>474.649</v>
      </c>
      <c r="C27" s="55">
        <f t="shared" si="2"/>
        <v>474.6</v>
      </c>
      <c r="D27" s="55">
        <v>483.7</v>
      </c>
      <c r="E27" s="55">
        <v>75.5</v>
      </c>
      <c r="F27" s="55">
        <v>0</v>
      </c>
      <c r="G27" s="55">
        <v>17</v>
      </c>
      <c r="H27" s="55">
        <v>0.4</v>
      </c>
      <c r="J27" s="1">
        <f t="shared" si="0"/>
        <v>4.0044959030699372E-2</v>
      </c>
      <c r="K27" s="1">
        <f t="shared" si="1"/>
        <v>0.5</v>
      </c>
      <c r="L27" s="1">
        <v>0.5</v>
      </c>
    </row>
    <row r="28" spans="1:12" ht="18.95" customHeight="1" x14ac:dyDescent="0.25">
      <c r="A28" s="3" t="s">
        <v>23</v>
      </c>
      <c r="B28" s="32">
        <v>3989.1990000000001</v>
      </c>
      <c r="C28" s="55">
        <f t="shared" si="2"/>
        <v>3989.2</v>
      </c>
      <c r="D28" s="55">
        <v>4766.2</v>
      </c>
      <c r="E28" s="55">
        <v>116.4</v>
      </c>
      <c r="F28" s="55">
        <v>0.5</v>
      </c>
      <c r="G28" s="55">
        <v>231</v>
      </c>
      <c r="H28" s="55">
        <v>3.6</v>
      </c>
      <c r="J28" s="1">
        <f t="shared" si="0"/>
        <v>0.33659365900814564</v>
      </c>
      <c r="K28" s="1">
        <f t="shared" si="1"/>
        <v>4.8</v>
      </c>
      <c r="L28" s="1">
        <v>4</v>
      </c>
    </row>
    <row r="29" spans="1:12" ht="18.95" customHeight="1" x14ac:dyDescent="0.25">
      <c r="A29" s="3" t="s">
        <v>24</v>
      </c>
      <c r="B29" s="32">
        <v>4108.567</v>
      </c>
      <c r="C29" s="55">
        <f t="shared" si="2"/>
        <v>4108.6000000000004</v>
      </c>
      <c r="D29" s="55">
        <v>2491.1</v>
      </c>
      <c r="E29" s="55">
        <v>83.3</v>
      </c>
      <c r="F29" s="55">
        <v>0.2</v>
      </c>
      <c r="G29" s="55">
        <v>119.1</v>
      </c>
      <c r="H29" s="55">
        <v>2</v>
      </c>
      <c r="J29" s="1">
        <f t="shared" si="0"/>
        <v>0.34666818093875146</v>
      </c>
      <c r="K29" s="1">
        <f t="shared" si="1"/>
        <v>2.5</v>
      </c>
      <c r="L29" s="1">
        <v>4.0999999999999996</v>
      </c>
    </row>
    <row r="30" spans="1:12" ht="18.95" customHeight="1" x14ac:dyDescent="0.25">
      <c r="A30" s="3" t="s">
        <v>25</v>
      </c>
      <c r="B30" s="32">
        <v>553.37</v>
      </c>
      <c r="C30" s="55">
        <f t="shared" si="2"/>
        <v>553.4</v>
      </c>
      <c r="D30" s="55">
        <v>512.20000000000005</v>
      </c>
      <c r="E30" s="55">
        <v>83.3</v>
      </c>
      <c r="F30" s="55">
        <v>0.1</v>
      </c>
      <c r="G30" s="55">
        <v>63.3</v>
      </c>
      <c r="H30" s="55">
        <v>0.6</v>
      </c>
      <c r="J30" s="1">
        <f t="shared" si="0"/>
        <v>4.6693805999976884E-2</v>
      </c>
      <c r="K30" s="1">
        <f t="shared" si="1"/>
        <v>0.5</v>
      </c>
      <c r="L30" s="1">
        <v>0.6</v>
      </c>
    </row>
    <row r="31" spans="1:12" ht="18.95" customHeight="1" x14ac:dyDescent="0.25">
      <c r="A31" s="3" t="s">
        <v>26</v>
      </c>
      <c r="B31" s="32">
        <v>2807.232</v>
      </c>
      <c r="C31" s="55">
        <f t="shared" si="2"/>
        <v>2807.2</v>
      </c>
      <c r="D31" s="55">
        <v>2597.9</v>
      </c>
      <c r="E31" s="55">
        <v>90.5</v>
      </c>
      <c r="F31" s="55">
        <v>0.3</v>
      </c>
      <c r="G31" s="55">
        <v>81.400000000000006</v>
      </c>
      <c r="H31" s="55">
        <v>2.4</v>
      </c>
      <c r="J31" s="1">
        <f t="shared" si="0"/>
        <v>0.23686095446898281</v>
      </c>
      <c r="K31" s="1">
        <f t="shared" si="1"/>
        <v>2.6</v>
      </c>
      <c r="L31" s="1">
        <v>2.8</v>
      </c>
    </row>
    <row r="32" spans="1:12" ht="18.95" customHeight="1" x14ac:dyDescent="0.25">
      <c r="A32" s="3" t="s">
        <v>27</v>
      </c>
      <c r="B32" s="32">
        <v>3398.0590000000002</v>
      </c>
      <c r="C32" s="55">
        <f t="shared" si="2"/>
        <v>3398.1</v>
      </c>
      <c r="D32" s="55">
        <v>2477.5</v>
      </c>
      <c r="E32" s="55">
        <v>94</v>
      </c>
      <c r="F32" s="55">
        <v>0.2</v>
      </c>
      <c r="G32" s="55">
        <v>2963.5</v>
      </c>
      <c r="H32" s="55">
        <v>0.9</v>
      </c>
      <c r="J32" s="1">
        <f t="shared" si="0"/>
        <v>0.28671886911550676</v>
      </c>
      <c r="K32" s="1">
        <f t="shared" si="1"/>
        <v>2.5</v>
      </c>
      <c r="L32" s="1">
        <v>3.4</v>
      </c>
    </row>
    <row r="33" spans="1:12" ht="18.95" customHeight="1" x14ac:dyDescent="0.25">
      <c r="A33" s="3" t="s">
        <v>28</v>
      </c>
      <c r="B33" s="32">
        <v>341.75</v>
      </c>
      <c r="C33" s="55">
        <v>341.7</v>
      </c>
      <c r="D33" s="55">
        <v>348.4</v>
      </c>
      <c r="E33" s="55">
        <v>60.4</v>
      </c>
      <c r="F33" s="55">
        <v>0</v>
      </c>
      <c r="G33" s="55">
        <v>403.3</v>
      </c>
      <c r="H33" s="55">
        <v>0.9</v>
      </c>
      <c r="J33" s="1">
        <f t="shared" si="0"/>
        <v>2.8831357987336652E-2</v>
      </c>
      <c r="K33" s="1">
        <f t="shared" si="1"/>
        <v>0.3</v>
      </c>
      <c r="L33" s="1">
        <v>0.3</v>
      </c>
    </row>
    <row r="34" spans="1:12" ht="18.95" hidden="1" customHeight="1" x14ac:dyDescent="0.25">
      <c r="B34" s="4"/>
      <c r="C34" s="56">
        <f>SUM(C7:C33)</f>
        <v>1185167.8999999999</v>
      </c>
      <c r="D34" s="56"/>
      <c r="E34"/>
      <c r="F34" s="55">
        <f>ROUND(D34/D$6*100,1)</f>
        <v>0</v>
      </c>
      <c r="G34" s="56"/>
      <c r="H34" s="55">
        <f>ROUND('[4]6000'!H33,1)</f>
        <v>0</v>
      </c>
    </row>
    <row r="35" spans="1:12" ht="18.95" customHeight="1" x14ac:dyDescent="0.25">
      <c r="B35" s="4"/>
      <c r="C35" s="56"/>
      <c r="D35" s="56"/>
      <c r="E35"/>
      <c r="F35" s="56"/>
      <c r="G35" s="56"/>
      <c r="H35" s="56"/>
    </row>
    <row r="36" spans="1:12" x14ac:dyDescent="0.25">
      <c r="B36" s="4"/>
      <c r="C36" s="4"/>
      <c r="D36" s="4"/>
      <c r="E36"/>
      <c r="F36" s="4"/>
      <c r="G36" s="4"/>
      <c r="H36" s="4"/>
    </row>
    <row r="37" spans="1:12" x14ac:dyDescent="0.25">
      <c r="B37" s="4"/>
      <c r="C37" s="4"/>
      <c r="D37" s="4"/>
      <c r="E37"/>
      <c r="F37" s="4"/>
      <c r="G37" s="4"/>
      <c r="H37" s="4"/>
    </row>
    <row r="38" spans="1:12" x14ac:dyDescent="0.25">
      <c r="B38" s="4"/>
      <c r="C38" s="4"/>
      <c r="D38" s="4"/>
      <c r="E38"/>
      <c r="F38" s="4"/>
      <c r="G38" s="4"/>
      <c r="H38" s="4"/>
    </row>
    <row r="39" spans="1:12" x14ac:dyDescent="0.25">
      <c r="B39" s="4"/>
      <c r="C39" s="4"/>
      <c r="D39" s="4"/>
      <c r="E39"/>
      <c r="F39" s="4"/>
      <c r="G39" s="4"/>
      <c r="H39" s="4"/>
    </row>
    <row r="40" spans="1:12" x14ac:dyDescent="0.25">
      <c r="B40" s="4"/>
      <c r="C40" s="4"/>
      <c r="D40" s="4"/>
      <c r="E40"/>
      <c r="F40" s="4"/>
      <c r="G40" s="4"/>
      <c r="H40" s="4"/>
    </row>
    <row r="41" spans="1:12" x14ac:dyDescent="0.25">
      <c r="B41" s="4"/>
      <c r="C41" s="4"/>
      <c r="D41" s="4"/>
      <c r="E41"/>
      <c r="F41" s="4"/>
      <c r="G41" s="4"/>
      <c r="H41" s="4"/>
    </row>
    <row r="42" spans="1:12" x14ac:dyDescent="0.25">
      <c r="B42" s="4"/>
      <c r="C42" s="4"/>
      <c r="D42" s="4"/>
      <c r="E42"/>
      <c r="F42" s="4"/>
      <c r="G42" s="4"/>
      <c r="H42" s="4"/>
    </row>
    <row r="43" spans="1:12" x14ac:dyDescent="0.25">
      <c r="B43" s="4"/>
      <c r="C43" s="4"/>
      <c r="D43" s="4"/>
      <c r="E43"/>
      <c r="F43" s="4"/>
      <c r="G43" s="4"/>
      <c r="H43" s="4"/>
    </row>
    <row r="44" spans="1:12" x14ac:dyDescent="0.25">
      <c r="B44" s="4"/>
      <c r="C44" s="4"/>
      <c r="D44" s="4"/>
      <c r="E44"/>
      <c r="F44" s="4"/>
      <c r="G44" s="4"/>
      <c r="H44" s="4"/>
    </row>
    <row r="45" spans="1:12" x14ac:dyDescent="0.25">
      <c r="B45" s="4"/>
      <c r="C45" s="4"/>
      <c r="D45" s="4"/>
      <c r="E45"/>
      <c r="F45" s="4"/>
      <c r="G45" s="4"/>
      <c r="H45" s="4"/>
    </row>
    <row r="46" spans="1:12" x14ac:dyDescent="0.25">
      <c r="B46" s="4"/>
      <c r="C46" s="4"/>
      <c r="D46" s="4"/>
      <c r="E46"/>
      <c r="F46" s="4"/>
      <c r="G46" s="4"/>
      <c r="H46" s="4"/>
    </row>
    <row r="47" spans="1:12" x14ac:dyDescent="0.25">
      <c r="B47" s="4"/>
      <c r="C47" s="4"/>
      <c r="D47" s="4"/>
      <c r="E47"/>
      <c r="F47" s="4"/>
      <c r="G47" s="4"/>
      <c r="H47" s="4"/>
    </row>
    <row r="48" spans="1:12" x14ac:dyDescent="0.25">
      <c r="B48" s="4"/>
      <c r="C48" s="4"/>
      <c r="D48" s="4"/>
      <c r="E48"/>
      <c r="F48" s="4"/>
      <c r="G48" s="4"/>
      <c r="H48" s="4"/>
    </row>
    <row r="49" spans="2:8" x14ac:dyDescent="0.25">
      <c r="B49" s="4"/>
      <c r="C49" s="4"/>
      <c r="D49" s="4"/>
      <c r="E49"/>
      <c r="F49" s="4"/>
      <c r="G49" s="4"/>
      <c r="H49" s="4"/>
    </row>
    <row r="50" spans="2:8" x14ac:dyDescent="0.25">
      <c r="B50" s="4"/>
      <c r="C50" s="4"/>
      <c r="D50" s="4"/>
      <c r="E50"/>
      <c r="F50" s="4"/>
      <c r="G50" s="4"/>
      <c r="H50" s="4"/>
    </row>
    <row r="51" spans="2:8" x14ac:dyDescent="0.25">
      <c r="B51" s="4"/>
      <c r="C51" s="4"/>
      <c r="D51" s="4"/>
      <c r="E51"/>
      <c r="F51" s="4"/>
      <c r="G51" s="4"/>
      <c r="H51" s="4"/>
    </row>
    <row r="52" spans="2:8" x14ac:dyDescent="0.25">
      <c r="B52" s="4"/>
      <c r="C52" s="4"/>
      <c r="D52" s="4"/>
      <c r="E52"/>
      <c r="F52" s="4"/>
      <c r="G52" s="4"/>
      <c r="H52" s="4"/>
    </row>
    <row r="53" spans="2:8" x14ac:dyDescent="0.25">
      <c r="B53" s="4"/>
      <c r="C53" s="4"/>
      <c r="D53" s="4"/>
      <c r="E53"/>
      <c r="F53" s="4"/>
      <c r="G53" s="4"/>
      <c r="H53" s="4"/>
    </row>
    <row r="54" spans="2:8" x14ac:dyDescent="0.25">
      <c r="B54" s="4"/>
      <c r="C54" s="4"/>
      <c r="D54" s="4"/>
      <c r="E54"/>
      <c r="F54" s="4"/>
      <c r="G54" s="4"/>
      <c r="H54" s="4"/>
    </row>
    <row r="55" spans="2:8" x14ac:dyDescent="0.25">
      <c r="B55" s="4"/>
      <c r="C55" s="4"/>
      <c r="D55" s="4"/>
      <c r="E55"/>
      <c r="F55" s="4"/>
      <c r="G55" s="4"/>
      <c r="H55" s="4"/>
    </row>
    <row r="56" spans="2:8" x14ac:dyDescent="0.25">
      <c r="B56" s="4"/>
      <c r="C56" s="4"/>
      <c r="D56" s="4"/>
      <c r="E56"/>
      <c r="F56" s="4"/>
      <c r="G56" s="4"/>
      <c r="H56" s="4"/>
    </row>
    <row r="57" spans="2:8" x14ac:dyDescent="0.25">
      <c r="B57" s="4"/>
      <c r="C57" s="4"/>
      <c r="D57" s="4"/>
      <c r="E57"/>
      <c r="F57" s="4"/>
      <c r="G57" s="4"/>
      <c r="H57" s="4"/>
    </row>
    <row r="58" spans="2:8" x14ac:dyDescent="0.25">
      <c r="B58" s="4"/>
      <c r="C58" s="4"/>
      <c r="D58" s="4"/>
      <c r="E58"/>
      <c r="F58" s="4"/>
      <c r="G58" s="4"/>
      <c r="H58" s="4"/>
    </row>
    <row r="59" spans="2:8" x14ac:dyDescent="0.25">
      <c r="B59" s="4"/>
      <c r="C59" s="4"/>
      <c r="D59" s="4"/>
      <c r="E59"/>
      <c r="F59" s="4"/>
      <c r="G59" s="4"/>
      <c r="H59" s="4"/>
    </row>
    <row r="60" spans="2:8" x14ac:dyDescent="0.25">
      <c r="B60" s="4"/>
      <c r="C60" s="4"/>
      <c r="D60" s="4"/>
      <c r="E60"/>
      <c r="F60" s="4"/>
      <c r="G60" s="4"/>
      <c r="H60" s="4"/>
    </row>
    <row r="61" spans="2:8" x14ac:dyDescent="0.25">
      <c r="B61" s="4"/>
      <c r="C61" s="4"/>
      <c r="D61" s="4"/>
      <c r="E61"/>
      <c r="F61" s="4"/>
      <c r="G61" s="4"/>
      <c r="H61" s="4"/>
    </row>
    <row r="62" spans="2:8" x14ac:dyDescent="0.25">
      <c r="B62" s="4"/>
      <c r="C62" s="4"/>
      <c r="D62" s="4"/>
      <c r="E62"/>
      <c r="F62" s="4"/>
      <c r="G62" s="4"/>
      <c r="H62" s="4"/>
    </row>
    <row r="63" spans="2:8" x14ac:dyDescent="0.25">
      <c r="B63" s="4"/>
      <c r="C63" s="4"/>
      <c r="D63" s="4"/>
      <c r="E63"/>
      <c r="F63" s="4"/>
      <c r="G63" s="4"/>
      <c r="H63" s="4"/>
    </row>
    <row r="64" spans="2:8" x14ac:dyDescent="0.25">
      <c r="B64" s="4"/>
      <c r="C64" s="4"/>
      <c r="D64" s="4"/>
      <c r="E64"/>
      <c r="F64" s="4"/>
      <c r="G64" s="4"/>
      <c r="H64" s="4"/>
    </row>
    <row r="65" spans="2:8" x14ac:dyDescent="0.25">
      <c r="B65" s="4"/>
      <c r="C65" s="4"/>
      <c r="D65" s="4"/>
      <c r="E65"/>
      <c r="F65" s="4"/>
      <c r="G65" s="4"/>
      <c r="H65" s="4"/>
    </row>
    <row r="66" spans="2:8" x14ac:dyDescent="0.25">
      <c r="B66" s="4"/>
      <c r="C66" s="4"/>
      <c r="D66" s="4"/>
      <c r="E66"/>
      <c r="F66" s="4"/>
      <c r="G66" s="4"/>
      <c r="H66" s="4"/>
    </row>
    <row r="67" spans="2:8" x14ac:dyDescent="0.25">
      <c r="B67" s="4"/>
      <c r="C67" s="4"/>
      <c r="D67" s="4"/>
      <c r="E67"/>
      <c r="F67" s="4"/>
      <c r="G67" s="4"/>
      <c r="H67" s="4"/>
    </row>
    <row r="68" spans="2:8" x14ac:dyDescent="0.25">
      <c r="B68" s="4"/>
      <c r="C68" s="4"/>
      <c r="D68" s="4"/>
      <c r="E68"/>
      <c r="F68" s="4"/>
      <c r="G68" s="4"/>
      <c r="H68" s="4"/>
    </row>
    <row r="69" spans="2:8" x14ac:dyDescent="0.25">
      <c r="B69" s="4"/>
      <c r="C69" s="4"/>
      <c r="D69" s="4"/>
      <c r="E69"/>
      <c r="F69" s="4"/>
      <c r="G69" s="4"/>
      <c r="H69" s="4"/>
    </row>
    <row r="70" spans="2:8" x14ac:dyDescent="0.25">
      <c r="B70" s="4"/>
      <c r="C70" s="4"/>
      <c r="D70" s="4"/>
      <c r="E70"/>
      <c r="F70" s="4"/>
      <c r="G70" s="4"/>
      <c r="H70" s="4"/>
    </row>
    <row r="71" spans="2:8" x14ac:dyDescent="0.25">
      <c r="B71" s="4"/>
      <c r="C71" s="4"/>
      <c r="D71" s="4"/>
      <c r="E71"/>
      <c r="F71" s="4"/>
      <c r="G71" s="4"/>
      <c r="H71" s="4"/>
    </row>
    <row r="72" spans="2:8" x14ac:dyDescent="0.25">
      <c r="B72" s="4"/>
      <c r="C72" s="4"/>
      <c r="D72" s="4"/>
      <c r="E72"/>
      <c r="F72" s="4"/>
      <c r="G72" s="4"/>
      <c r="H72" s="4"/>
    </row>
    <row r="73" spans="2:8" x14ac:dyDescent="0.25">
      <c r="B73" s="4"/>
      <c r="C73" s="4"/>
      <c r="D73" s="4"/>
      <c r="E73"/>
      <c r="F73" s="4"/>
      <c r="G73" s="4"/>
      <c r="H73" s="4"/>
    </row>
    <row r="74" spans="2:8" x14ac:dyDescent="0.25">
      <c r="B74" s="4"/>
      <c r="C74" s="4"/>
      <c r="D74" s="4"/>
      <c r="E74"/>
      <c r="F74" s="4"/>
      <c r="G74" s="4"/>
      <c r="H74" s="4"/>
    </row>
    <row r="75" spans="2:8" x14ac:dyDescent="0.25">
      <c r="B75" s="4"/>
      <c r="C75" s="4"/>
      <c r="D75" s="4"/>
      <c r="E75"/>
      <c r="F75" s="4"/>
      <c r="G75" s="4"/>
      <c r="H75" s="4"/>
    </row>
    <row r="76" spans="2:8" x14ac:dyDescent="0.25">
      <c r="B76" s="4"/>
      <c r="C76" s="4"/>
      <c r="D76" s="4"/>
      <c r="E76"/>
      <c r="F76" s="4"/>
      <c r="G76" s="4"/>
      <c r="H76" s="4"/>
    </row>
    <row r="77" spans="2:8" x14ac:dyDescent="0.25">
      <c r="B77" s="4"/>
      <c r="C77" s="4"/>
      <c r="D77" s="4"/>
      <c r="E77"/>
      <c r="F77" s="4"/>
      <c r="G77" s="4"/>
      <c r="H77" s="4"/>
    </row>
    <row r="78" spans="2:8" x14ac:dyDescent="0.25">
      <c r="B78" s="4"/>
      <c r="C78" s="4"/>
      <c r="D78" s="4"/>
      <c r="E78"/>
      <c r="F78" s="4"/>
      <c r="G78" s="4"/>
      <c r="H78" s="4"/>
    </row>
    <row r="79" spans="2:8" x14ac:dyDescent="0.25">
      <c r="B79" s="4"/>
      <c r="C79" s="4"/>
      <c r="D79" s="4"/>
      <c r="E79"/>
      <c r="F79" s="4"/>
      <c r="G79" s="4"/>
      <c r="H79" s="4"/>
    </row>
    <row r="80" spans="2:8" x14ac:dyDescent="0.25">
      <c r="B80" s="4"/>
      <c r="C80" s="4"/>
      <c r="D80" s="4"/>
      <c r="E80"/>
      <c r="F80" s="4"/>
      <c r="G80" s="4"/>
      <c r="H80" s="4"/>
    </row>
    <row r="81" spans="2:8" x14ac:dyDescent="0.25">
      <c r="B81" s="4"/>
      <c r="C81" s="4"/>
      <c r="D81" s="4"/>
      <c r="E81"/>
      <c r="F81" s="4"/>
      <c r="G81" s="4"/>
      <c r="H81" s="4"/>
    </row>
    <row r="82" spans="2:8" x14ac:dyDescent="0.25">
      <c r="B82" s="4"/>
      <c r="C82" s="4"/>
      <c r="D82" s="4"/>
      <c r="E82"/>
      <c r="F82" s="4"/>
      <c r="G82" s="4"/>
      <c r="H82" s="4"/>
    </row>
    <row r="83" spans="2:8" x14ac:dyDescent="0.25">
      <c r="B83" s="4"/>
      <c r="C83" s="4"/>
      <c r="D83" s="4"/>
      <c r="E83"/>
      <c r="F83" s="4"/>
      <c r="G83" s="4"/>
      <c r="H83" s="4"/>
    </row>
    <row r="84" spans="2:8" x14ac:dyDescent="0.25">
      <c r="B84" s="4"/>
      <c r="C84" s="4"/>
      <c r="D84" s="4"/>
      <c r="E84"/>
      <c r="F84" s="4"/>
      <c r="G84" s="4"/>
      <c r="H84" s="4"/>
    </row>
    <row r="85" spans="2:8" x14ac:dyDescent="0.25">
      <c r="B85" s="4"/>
      <c r="C85" s="4"/>
      <c r="D85" s="4"/>
      <c r="E85"/>
      <c r="F85" s="4"/>
      <c r="G85" s="4"/>
      <c r="H85" s="4"/>
    </row>
    <row r="86" spans="2:8" x14ac:dyDescent="0.25">
      <c r="B86" s="4"/>
      <c r="C86" s="4"/>
      <c r="D86" s="4"/>
      <c r="E86"/>
      <c r="F86" s="4"/>
      <c r="G86" s="4"/>
      <c r="H86" s="4"/>
    </row>
    <row r="87" spans="2:8" x14ac:dyDescent="0.25">
      <c r="B87" s="4"/>
      <c r="C87" s="4"/>
      <c r="D87" s="4"/>
      <c r="E87"/>
      <c r="F87" s="4"/>
      <c r="G87" s="4"/>
      <c r="H87" s="4"/>
    </row>
    <row r="88" spans="2:8" x14ac:dyDescent="0.25">
      <c r="B88" s="4"/>
      <c r="C88" s="4"/>
      <c r="D88" s="4"/>
      <c r="E88"/>
      <c r="F88" s="4"/>
      <c r="G88" s="4"/>
      <c r="H88" s="4"/>
    </row>
    <row r="89" spans="2:8" x14ac:dyDescent="0.25">
      <c r="B89" s="4"/>
      <c r="C89" s="4"/>
      <c r="D89" s="4"/>
      <c r="E89"/>
      <c r="F89" s="4"/>
      <c r="G89" s="4"/>
      <c r="H89" s="4"/>
    </row>
    <row r="90" spans="2:8" x14ac:dyDescent="0.25">
      <c r="B90" s="4"/>
      <c r="C90" s="4"/>
      <c r="D90" s="4"/>
      <c r="E90"/>
      <c r="F90" s="4"/>
      <c r="G90" s="4"/>
      <c r="H90" s="4"/>
    </row>
    <row r="91" spans="2:8" x14ac:dyDescent="0.25">
      <c r="B91" s="4"/>
      <c r="C91" s="4"/>
      <c r="D91" s="4"/>
      <c r="E91"/>
      <c r="F91" s="4"/>
      <c r="G91" s="4"/>
      <c r="H91" s="4"/>
    </row>
    <row r="92" spans="2:8" x14ac:dyDescent="0.25">
      <c r="B92" s="4"/>
      <c r="C92" s="4"/>
      <c r="D92" s="4"/>
      <c r="E92"/>
      <c r="F92" s="4"/>
      <c r="G92" s="4"/>
      <c r="H92" s="4"/>
    </row>
    <row r="93" spans="2:8" x14ac:dyDescent="0.25">
      <c r="B93" s="4"/>
      <c r="C93" s="4"/>
      <c r="D93" s="4"/>
      <c r="E93"/>
      <c r="F93" s="4"/>
      <c r="G93" s="4"/>
      <c r="H93" s="4"/>
    </row>
    <row r="94" spans="2:8" x14ac:dyDescent="0.25">
      <c r="B94" s="4"/>
      <c r="C94" s="4"/>
      <c r="D94" s="4"/>
      <c r="E94" s="4"/>
      <c r="F94" s="4"/>
      <c r="G94" s="4"/>
      <c r="H94" s="4"/>
    </row>
    <row r="95" spans="2:8" x14ac:dyDescent="0.25">
      <c r="B95" s="4"/>
      <c r="C95" s="4"/>
      <c r="D95" s="4"/>
      <c r="E95" s="4"/>
      <c r="F95" s="4"/>
      <c r="G95" s="4"/>
      <c r="H95" s="4"/>
    </row>
    <row r="96" spans="2:8" x14ac:dyDescent="0.25">
      <c r="B96" s="4"/>
      <c r="C96" s="4"/>
      <c r="D96" s="4"/>
      <c r="E96" s="4"/>
      <c r="F96" s="4"/>
      <c r="G96" s="4"/>
      <c r="H96" s="4"/>
    </row>
    <row r="97" spans="2:8" x14ac:dyDescent="0.25">
      <c r="B97" s="4"/>
      <c r="C97" s="4"/>
      <c r="D97" s="4"/>
      <c r="E97" s="4"/>
      <c r="F97" s="4"/>
      <c r="G97" s="4"/>
      <c r="H97" s="4"/>
    </row>
    <row r="98" spans="2:8" x14ac:dyDescent="0.25">
      <c r="B98" s="4"/>
      <c r="C98" s="4"/>
      <c r="D98" s="4"/>
      <c r="E98" s="4"/>
      <c r="F98" s="4"/>
      <c r="G98" s="4"/>
      <c r="H98" s="4"/>
    </row>
    <row r="99" spans="2:8" x14ac:dyDescent="0.25">
      <c r="B99" s="4"/>
      <c r="C99" s="4"/>
      <c r="D99" s="4"/>
      <c r="E99" s="4"/>
      <c r="F99" s="4"/>
      <c r="G99" s="4"/>
      <c r="H99" s="4"/>
    </row>
    <row r="100" spans="2:8" x14ac:dyDescent="0.25">
      <c r="B100" s="4"/>
      <c r="C100" s="4"/>
      <c r="D100" s="4"/>
      <c r="E100" s="4"/>
      <c r="F100" s="4"/>
      <c r="G100" s="4"/>
      <c r="H100" s="4"/>
    </row>
    <row r="101" spans="2:8" x14ac:dyDescent="0.25">
      <c r="B101" s="4"/>
      <c r="C101" s="4"/>
      <c r="D101" s="4"/>
      <c r="E101" s="4"/>
      <c r="F101" s="4"/>
      <c r="G101" s="4"/>
      <c r="H101" s="4"/>
    </row>
    <row r="102" spans="2:8" x14ac:dyDescent="0.25">
      <c r="B102" s="4"/>
      <c r="C102" s="4"/>
      <c r="D102" s="4"/>
      <c r="E102" s="4"/>
      <c r="F102" s="4"/>
      <c r="G102" s="4"/>
      <c r="H102" s="4"/>
    </row>
    <row r="103" spans="2:8" x14ac:dyDescent="0.25">
      <c r="B103" s="4"/>
      <c r="C103" s="4"/>
      <c r="D103" s="4"/>
      <c r="E103" s="4"/>
      <c r="F103" s="4"/>
      <c r="G103" s="4"/>
      <c r="H103" s="4"/>
    </row>
    <row r="104" spans="2:8" x14ac:dyDescent="0.25">
      <c r="B104" s="4"/>
      <c r="C104" s="4"/>
      <c r="D104" s="4"/>
      <c r="E104" s="4"/>
      <c r="F104" s="4"/>
      <c r="G104" s="4"/>
      <c r="H104" s="4"/>
    </row>
    <row r="105" spans="2:8" x14ac:dyDescent="0.25">
      <c r="B105" s="4"/>
      <c r="C105" s="4"/>
      <c r="D105" s="4"/>
      <c r="E105" s="4"/>
      <c r="F105" s="4"/>
      <c r="G105" s="4"/>
      <c r="H105" s="4"/>
    </row>
    <row r="106" spans="2:8" x14ac:dyDescent="0.25">
      <c r="B106" s="4"/>
      <c r="C106" s="4"/>
      <c r="D106" s="4"/>
      <c r="E106" s="4"/>
      <c r="F106" s="4"/>
      <c r="G106" s="4"/>
      <c r="H106" s="4"/>
    </row>
    <row r="107" spans="2:8" x14ac:dyDescent="0.25">
      <c r="B107" s="4"/>
      <c r="C107" s="4"/>
      <c r="D107" s="4"/>
      <c r="E107" s="4"/>
      <c r="F107" s="4"/>
      <c r="G107" s="4"/>
      <c r="H107" s="4"/>
    </row>
    <row r="108" spans="2:8" x14ac:dyDescent="0.25">
      <c r="B108" s="4"/>
      <c r="C108" s="4"/>
      <c r="D108" s="4"/>
      <c r="E108" s="4"/>
      <c r="F108" s="4"/>
      <c r="G108" s="4"/>
      <c r="H108" s="4"/>
    </row>
    <row r="109" spans="2:8" x14ac:dyDescent="0.25">
      <c r="B109" s="4"/>
      <c r="C109" s="4"/>
      <c r="D109" s="4"/>
      <c r="E109" s="4"/>
      <c r="F109" s="4"/>
      <c r="G109" s="4"/>
      <c r="H109" s="4"/>
    </row>
    <row r="110" spans="2:8" x14ac:dyDescent="0.25">
      <c r="B110" s="4"/>
      <c r="C110" s="4"/>
      <c r="D110" s="4"/>
      <c r="E110" s="4"/>
      <c r="F110" s="4"/>
      <c r="G110" s="4"/>
      <c r="H110" s="4"/>
    </row>
    <row r="111" spans="2:8" x14ac:dyDescent="0.25">
      <c r="B111" s="4"/>
      <c r="C111" s="4"/>
      <c r="D111" s="4"/>
      <c r="E111" s="4"/>
      <c r="F111" s="4"/>
      <c r="G111" s="4"/>
      <c r="H111" s="4"/>
    </row>
    <row r="112" spans="2:8" x14ac:dyDescent="0.25">
      <c r="B112" s="4"/>
      <c r="C112" s="4"/>
      <c r="D112" s="4"/>
      <c r="E112" s="4"/>
      <c r="F112" s="4"/>
      <c r="G112" s="4"/>
      <c r="H112" s="4"/>
    </row>
    <row r="113" spans="2:8" x14ac:dyDescent="0.25">
      <c r="B113" s="4"/>
      <c r="C113" s="4"/>
      <c r="D113" s="4"/>
      <c r="E113" s="4"/>
      <c r="F113" s="4"/>
      <c r="G113" s="4"/>
      <c r="H113" s="4"/>
    </row>
    <row r="114" spans="2:8" x14ac:dyDescent="0.25">
      <c r="B114" s="4"/>
      <c r="C114" s="4"/>
      <c r="D114" s="4"/>
      <c r="E114" s="4"/>
      <c r="F114" s="4"/>
      <c r="G114" s="4"/>
      <c r="H114" s="4"/>
    </row>
    <row r="115" spans="2:8" x14ac:dyDescent="0.25">
      <c r="B115" s="4"/>
      <c r="C115" s="4"/>
      <c r="D115" s="4"/>
      <c r="E115" s="4"/>
      <c r="F115" s="4"/>
      <c r="G115" s="4"/>
      <c r="H115" s="4"/>
    </row>
    <row r="116" spans="2:8" x14ac:dyDescent="0.25">
      <c r="B116" s="4"/>
      <c r="C116" s="4"/>
      <c r="D116" s="4"/>
      <c r="E116" s="4"/>
      <c r="F116" s="4"/>
      <c r="G116" s="4"/>
      <c r="H116" s="4"/>
    </row>
    <row r="117" spans="2:8" x14ac:dyDescent="0.25">
      <c r="B117" s="4"/>
      <c r="C117" s="4"/>
      <c r="D117" s="4"/>
      <c r="E117" s="4"/>
      <c r="F117" s="4"/>
      <c r="G117" s="4"/>
      <c r="H117" s="4"/>
    </row>
    <row r="118" spans="2:8" x14ac:dyDescent="0.25">
      <c r="B118" s="4"/>
      <c r="C118" s="4"/>
      <c r="D118" s="4"/>
      <c r="E118" s="4"/>
      <c r="F118" s="4"/>
      <c r="G118" s="4"/>
      <c r="H118" s="4"/>
    </row>
    <row r="119" spans="2:8" x14ac:dyDescent="0.25">
      <c r="B119" s="4"/>
      <c r="C119" s="4"/>
      <c r="D119" s="4"/>
      <c r="E119" s="4"/>
      <c r="F119" s="4"/>
      <c r="G119" s="4"/>
      <c r="H119" s="4"/>
    </row>
    <row r="120" spans="2:8" x14ac:dyDescent="0.25">
      <c r="B120" s="4"/>
      <c r="C120" s="4"/>
      <c r="D120" s="4"/>
      <c r="E120" s="4"/>
      <c r="F120" s="4"/>
      <c r="G120" s="4"/>
      <c r="H120" s="4"/>
    </row>
  </sheetData>
  <mergeCells count="7">
    <mergeCell ref="A1:H1"/>
    <mergeCell ref="A2:H2"/>
    <mergeCell ref="A3:H3"/>
    <mergeCell ref="A4:A5"/>
    <mergeCell ref="G4:G5"/>
    <mergeCell ref="H4:H5"/>
    <mergeCell ref="C4:F4"/>
  </mergeCells>
  <phoneticPr fontId="18" type="noConversion"/>
  <pageMargins left="0.91" right="0.57999999999999996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Лист14</vt:lpstr>
      <vt:lpstr>Лист1</vt:lpstr>
      <vt:lpstr>Лист3</vt:lpstr>
      <vt:lpstr>Лист11</vt:lpstr>
      <vt:lpstr>Лист2</vt:lpstr>
      <vt:lpstr>Лист8</vt:lpstr>
      <vt:lpstr>Лист12</vt:lpstr>
      <vt:lpstr>Лист9</vt:lpstr>
      <vt:lpstr>Лист10</vt:lpstr>
      <vt:lpstr>Лист4</vt:lpstr>
      <vt:lpstr>Лист5</vt:lpstr>
      <vt:lpstr>Лист6</vt:lpstr>
      <vt:lpstr>Лист17</vt:lpstr>
      <vt:lpstr>Лист13</vt:lpstr>
      <vt:lpstr>Лист16</vt:lpstr>
      <vt:lpstr>Лист18</vt:lpstr>
    </vt:vector>
  </TitlesOfParts>
  <Company>KS06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PC060009</dc:creator>
  <cp:lastModifiedBy>user</cp:lastModifiedBy>
  <cp:lastPrinted>2014-04-29T09:20:45Z</cp:lastPrinted>
  <dcterms:created xsi:type="dcterms:W3CDTF">2005-04-20T14:09:11Z</dcterms:created>
  <dcterms:modified xsi:type="dcterms:W3CDTF">2014-04-30T07:59:23Z</dcterms:modified>
</cp:coreProperties>
</file>